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31D25ADF-4CD2-4EC7-98BC-283676CEC6EA}" xr6:coauthVersionLast="45" xr6:coauthVersionMax="45" xr10:uidLastSave="{00000000-0000-0000-0000-000000000000}"/>
  <bookViews>
    <workbookView xWindow="-120" yWindow="-120" windowWidth="29040" windowHeight="15405" tabRatio="888" firstSheet="3" activeTab="10"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SetCollectionsMapToZoneId" sheetId="20" r:id="rId11"/>
    <sheet name="LibSets constants" sheetId="2" r:id="rId12"/>
  </sheets>
  <definedNames>
    <definedName name="_xlnm._FilterDatabase" localSheetId="8" hidden="1">'ESO dumped WayshrineInfo'!$A$2:$I$2</definedName>
    <definedName name="_xlnm._FilterDatabase" localSheetId="4" hidden="1">'ESO dumped ZoneData'!$A$2:$E$809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constants'!$A$2:$J$441</definedName>
    <definedName name="_xlnm._FilterDatabase" localSheetId="5" hidden="1">'ESO zone constants'!$A$2:$L$810</definedName>
    <definedName name="_xlnm._FilterDatabase" localSheetId="11" hidden="1">'LibSets constants'!#REF!</definedName>
    <definedName name="_xlnm._FilterDatabase" localSheetId="2" hidden="1">'Set comments'!$A$2:$D$2</definedName>
    <definedName name="_xlnm._FilterDatabase" localSheetId="1" hidden="1">'Set procs'!$A$2:$G$503</definedName>
    <definedName name="_xlnm._FilterDatabase" localSheetId="10" hidden="1">SetCollectionsMapToZoneId!$A$2:$F$2</definedName>
    <definedName name="_xlnm._FilterDatabase" localSheetId="0" hidden="1">'Sets data'!$A$2:$BA$522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20" l="1"/>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3" i="20"/>
  <c r="D21" i="20" l="1"/>
  <c r="D46" i="20"/>
  <c r="D47" i="20"/>
  <c r="D58" i="20"/>
  <c r="D59" i="20"/>
  <c r="D60" i="20"/>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3" i="20"/>
  <c r="C38" i="20"/>
  <c r="C45" i="20"/>
  <c r="C44" i="20"/>
  <c r="C36" i="20"/>
  <c r="C43" i="20"/>
  <c r="C46" i="20"/>
  <c r="C39" i="20"/>
  <c r="C49" i="20"/>
  <c r="C47" i="20"/>
  <c r="C37" i="20"/>
  <c r="C42" i="20"/>
  <c r="C40" i="20"/>
  <c r="C41" i="20"/>
  <c r="C34" i="20"/>
  <c r="C31" i="20"/>
  <c r="C25" i="20"/>
  <c r="C28" i="20"/>
  <c r="C30" i="20"/>
  <c r="C26" i="20"/>
  <c r="C27" i="20"/>
  <c r="C29" i="20"/>
  <c r="C23" i="20"/>
  <c r="C24" i="20"/>
  <c r="C32" i="20"/>
  <c r="C20" i="20"/>
  <c r="C19" i="20"/>
  <c r="C18" i="20"/>
  <c r="C17" i="20"/>
  <c r="C16" i="20"/>
  <c r="C14" i="20"/>
  <c r="C13" i="20"/>
  <c r="C12" i="20"/>
  <c r="C11" i="20"/>
  <c r="C10" i="20"/>
  <c r="C15" i="20"/>
  <c r="C21" i="20"/>
  <c r="C33" i="20"/>
  <c r="C50" i="20"/>
  <c r="C69" i="20"/>
  <c r="C79" i="20"/>
  <c r="C84" i="20"/>
  <c r="C88" i="20"/>
  <c r="C4" i="20"/>
  <c r="C5" i="20"/>
  <c r="C6" i="20"/>
  <c r="C7" i="20"/>
  <c r="C8" i="20"/>
  <c r="C9" i="20"/>
  <c r="C3" i="20"/>
  <c r="B481" i="19" l="1"/>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BA500" i="4" l="1"/>
  <c r="BA501" i="4"/>
  <c r="AL502" i="4"/>
  <c r="AK502" i="4"/>
  <c r="AL501" i="4"/>
  <c r="AK501" i="4"/>
  <c r="AL500" i="4"/>
  <c r="AK500" i="4"/>
  <c r="AG502" i="4"/>
  <c r="AF502" i="4"/>
  <c r="AG501" i="4"/>
  <c r="AF501" i="4"/>
  <c r="AG500" i="4"/>
  <c r="AF500" i="4"/>
  <c r="AB502" i="4"/>
  <c r="AA502" i="4"/>
  <c r="AB501" i="4"/>
  <c r="AA501" i="4"/>
  <c r="AB500" i="4"/>
  <c r="AA500" i="4"/>
  <c r="W502" i="4"/>
  <c r="V502" i="4"/>
  <c r="W501" i="4"/>
  <c r="V501" i="4"/>
  <c r="W500" i="4"/>
  <c r="V500" i="4"/>
  <c r="AL508" i="4"/>
  <c r="AK508" i="4"/>
  <c r="AL507" i="4"/>
  <c r="AK507" i="4"/>
  <c r="AB507" i="4"/>
  <c r="AA507" i="4"/>
  <c r="W507" i="4"/>
  <c r="V507" i="4"/>
  <c r="W522" i="4"/>
  <c r="V522" i="4"/>
  <c r="Q522" i="4"/>
  <c r="AL506" i="4"/>
  <c r="AK506" i="4"/>
  <c r="AG509" i="4"/>
  <c r="AF509" i="4"/>
  <c r="AG508" i="4"/>
  <c r="AF508" i="4"/>
  <c r="AG507" i="4"/>
  <c r="AF507" i="4"/>
  <c r="AG506" i="4"/>
  <c r="AF506" i="4"/>
  <c r="AB506" i="4"/>
  <c r="AA506" i="4"/>
  <c r="W506" i="4"/>
  <c r="V506"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508" i="4"/>
  <c r="AA508" i="4"/>
  <c r="AB408" i="4"/>
  <c r="AA408" i="4"/>
  <c r="AB407" i="4"/>
  <c r="AA407" i="4"/>
  <c r="AB406" i="4"/>
  <c r="AA406" i="4"/>
  <c r="W508" i="4"/>
  <c r="W408" i="4"/>
  <c r="W407" i="4"/>
  <c r="W406" i="4"/>
  <c r="W389" i="4"/>
  <c r="W388" i="4"/>
  <c r="W387" i="4"/>
  <c r="W353" i="4"/>
  <c r="W354" i="4"/>
  <c r="V508" i="4"/>
  <c r="Q296" i="4"/>
  <c r="Q4" i="4"/>
  <c r="Q5" i="4"/>
  <c r="Q6" i="4"/>
  <c r="Q7" i="4"/>
  <c r="Q8" i="4"/>
  <c r="Q9" i="4"/>
  <c r="Q10" i="4"/>
  <c r="Q11" i="4"/>
  <c r="Q156" i="4"/>
  <c r="Q451" i="4"/>
  <c r="Q14" i="4"/>
  <c r="Q15" i="4"/>
  <c r="Q16" i="4"/>
  <c r="Q215" i="4"/>
  <c r="Q18" i="4"/>
  <c r="Q299" i="4"/>
  <c r="Q20" i="4"/>
  <c r="Q23" i="4"/>
  <c r="Q35" i="4"/>
  <c r="Q29" i="4"/>
  <c r="Q31" i="4"/>
  <c r="Q32" i="4"/>
  <c r="Q34" i="4"/>
  <c r="Q133" i="4"/>
  <c r="Q300" i="4"/>
  <c r="Q38" i="4"/>
  <c r="Q39" i="4"/>
  <c r="Q40" i="4"/>
  <c r="Q41" i="4"/>
  <c r="Q42" i="4"/>
  <c r="Q216" i="4"/>
  <c r="Q44" i="4"/>
  <c r="Q45" i="4"/>
  <c r="Q46" i="4"/>
  <c r="Q47" i="4"/>
  <c r="Q48" i="4"/>
  <c r="Q49" i="4"/>
  <c r="Q50" i="4"/>
  <c r="Q51" i="4"/>
  <c r="Q52" i="4"/>
  <c r="Q297" i="4"/>
  <c r="Q37" i="4"/>
  <c r="Q58" i="4"/>
  <c r="Q415" i="4"/>
  <c r="Q65" i="4"/>
  <c r="Q66" i="4"/>
  <c r="Q67" i="4"/>
  <c r="Q68" i="4"/>
  <c r="Q69" i="4"/>
  <c r="Q70" i="4"/>
  <c r="Q71" i="4"/>
  <c r="Q72" i="4"/>
  <c r="Q412" i="4"/>
  <c r="Q74" i="4"/>
  <c r="Q75" i="4"/>
  <c r="Q76" i="4"/>
  <c r="Q77" i="4"/>
  <c r="Q104" i="4"/>
  <c r="Q79" i="4"/>
  <c r="Q80" i="4"/>
  <c r="Q81" i="4"/>
  <c r="Q82" i="4"/>
  <c r="Q83" i="4"/>
  <c r="Q416" i="4"/>
  <c r="Q134" i="4"/>
  <c r="Q86" i="4"/>
  <c r="Q87" i="4"/>
  <c r="Q88" i="4"/>
  <c r="Q89" i="4"/>
  <c r="Q90" i="4"/>
  <c r="Q91" i="4"/>
  <c r="Q376" i="4"/>
  <c r="Q93" i="4"/>
  <c r="Q94" i="4"/>
  <c r="Q95" i="4"/>
  <c r="Q96" i="4"/>
  <c r="Q377" i="4"/>
  <c r="Q378" i="4"/>
  <c r="Q380" i="4"/>
  <c r="Q381" i="4"/>
  <c r="Q382" i="4"/>
  <c r="Q398" i="4"/>
  <c r="Q101" i="4"/>
  <c r="Q298" i="4"/>
  <c r="Q413" i="4"/>
  <c r="Q106" i="4"/>
  <c r="Q107" i="4"/>
  <c r="Q108" i="4"/>
  <c r="Q109" i="4"/>
  <c r="Q110" i="4"/>
  <c r="Q111" i="4"/>
  <c r="Q112" i="4"/>
  <c r="Q113" i="4"/>
  <c r="Q114" i="4"/>
  <c r="Q102" i="4"/>
  <c r="Q116" i="4"/>
  <c r="Q117" i="4"/>
  <c r="Q118" i="4"/>
  <c r="Q119" i="4"/>
  <c r="Q120" i="4"/>
  <c r="Q121" i="4"/>
  <c r="Q122" i="4"/>
  <c r="Q123" i="4"/>
  <c r="Q124" i="4"/>
  <c r="Q125" i="4"/>
  <c r="Q126" i="4"/>
  <c r="Q127" i="4"/>
  <c r="Q128" i="4"/>
  <c r="Q157" i="4"/>
  <c r="Q3" i="4"/>
  <c r="Q17" i="4"/>
  <c r="Q85" i="4"/>
  <c r="Q92" i="4"/>
  <c r="Q97" i="4"/>
  <c r="Q137" i="4"/>
  <c r="Q138" i="4"/>
  <c r="Q139" i="4"/>
  <c r="Q140" i="4"/>
  <c r="Q141" i="4"/>
  <c r="Q142" i="4"/>
  <c r="Q143" i="4"/>
  <c r="Q144" i="4"/>
  <c r="Q145" i="4"/>
  <c r="Q146" i="4"/>
  <c r="Q147" i="4"/>
  <c r="Q148" i="4"/>
  <c r="Q149" i="4"/>
  <c r="Q150" i="4"/>
  <c r="Q151" i="4"/>
  <c r="Q152" i="4"/>
  <c r="Q153" i="4"/>
  <c r="Q154" i="4"/>
  <c r="Q155" i="4"/>
  <c r="Q454" i="4"/>
  <c r="Q455" i="4"/>
  <c r="Q349" i="4"/>
  <c r="Q159" i="4"/>
  <c r="Q350" i="4"/>
  <c r="Q252" i="4"/>
  <c r="Q351" i="4"/>
  <c r="Q452" i="4"/>
  <c r="Q253" i="4"/>
  <c r="Q254" i="4"/>
  <c r="Q399" i="4"/>
  <c r="Q456"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88" i="4"/>
  <c r="Q289" i="4"/>
  <c r="Q290" i="4"/>
  <c r="Q98" i="4"/>
  <c r="Q99" i="4"/>
  <c r="Q100"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400" i="4"/>
  <c r="Q301" i="4"/>
  <c r="Q217" i="4"/>
  <c r="Q158" i="4"/>
  <c r="Q453" i="4"/>
  <c r="Q105" i="4"/>
  <c r="Q115" i="4"/>
  <c r="Q103" i="4"/>
  <c r="Q12" i="4"/>
  <c r="Q13" i="4"/>
  <c r="Q417" i="4"/>
  <c r="Q135" i="4"/>
  <c r="Q19" i="4"/>
  <c r="Q28" i="4"/>
  <c r="Q43" i="4"/>
  <c r="Q414" i="4"/>
  <c r="Q267" i="4"/>
  <c r="Q268" i="4"/>
  <c r="Q269" i="4"/>
  <c r="Q270" i="4"/>
  <c r="Q271" i="4"/>
  <c r="Q272" i="4"/>
  <c r="Q273" i="4"/>
  <c r="Q274" i="4"/>
  <c r="Q275" i="4"/>
  <c r="Q279" i="4"/>
  <c r="Q280" i="4"/>
  <c r="Q281" i="4"/>
  <c r="Q282" i="4"/>
  <c r="Q283" i="4"/>
  <c r="Q284" i="4"/>
  <c r="Q285" i="4"/>
  <c r="Q286" i="4"/>
  <c r="Q287" i="4"/>
  <c r="Q160" i="4"/>
  <c r="Q161" i="4"/>
  <c r="Q162" i="4"/>
  <c r="Q53" i="4"/>
  <c r="Q54" i="4"/>
  <c r="Q59" i="4"/>
  <c r="Q294" i="4"/>
  <c r="Q295" i="4"/>
  <c r="Q163" i="4"/>
  <c r="Q164" i="4"/>
  <c r="Q165" i="4"/>
  <c r="Q291" i="4"/>
  <c r="Q292" i="4"/>
  <c r="Q293"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258" i="4"/>
  <c r="Q259" i="4"/>
  <c r="Q260" i="4"/>
  <c r="Q261" i="4"/>
  <c r="Q262" i="4"/>
  <c r="Q263" i="4"/>
  <c r="Q352" i="4"/>
  <c r="Q353" i="4"/>
  <c r="Q354" i="4"/>
  <c r="Q358" i="4"/>
  <c r="Q359" i="4"/>
  <c r="Q360" i="4"/>
  <c r="Q361" i="4"/>
  <c r="Q362" i="4"/>
  <c r="Q363" i="4"/>
  <c r="Q364" i="4"/>
  <c r="Q365" i="4"/>
  <c r="Q366" i="4"/>
  <c r="Q367" i="4"/>
  <c r="Q368" i="4"/>
  <c r="Q369" i="4"/>
  <c r="Q370" i="4"/>
  <c r="Q371" i="4"/>
  <c r="Q372" i="4"/>
  <c r="Q373" i="4"/>
  <c r="Q374" i="4"/>
  <c r="Q375" i="4"/>
  <c r="Q166" i="4"/>
  <c r="Q167" i="4"/>
  <c r="Q214" i="4"/>
  <c r="Q379" i="4"/>
  <c r="Q130" i="4"/>
  <c r="Q131" i="4"/>
  <c r="Q132" i="4"/>
  <c r="Q383" i="4"/>
  <c r="Q390" i="4"/>
  <c r="Q391" i="4"/>
  <c r="Q392" i="4"/>
  <c r="Q393" i="4"/>
  <c r="Q394" i="4"/>
  <c r="Q395" i="4"/>
  <c r="Q396" i="4"/>
  <c r="Q397" i="4"/>
  <c r="Q264" i="4"/>
  <c r="Q265" i="4"/>
  <c r="Q266" i="4"/>
  <c r="Q255" i="4"/>
  <c r="Q256" i="4"/>
  <c r="Q257" i="4"/>
  <c r="Q404" i="4"/>
  <c r="Q405" i="4"/>
  <c r="Q218" i="4"/>
  <c r="Q219" i="4"/>
  <c r="Q251" i="4"/>
  <c r="Q401" i="4"/>
  <c r="Q402" i="4"/>
  <c r="Q403"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73" i="4"/>
  <c r="Q78" i="4"/>
  <c r="Q84" i="4"/>
  <c r="Q346" i="4"/>
  <c r="Q347" i="4"/>
  <c r="Q348"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BA502" i="4" s="1"/>
  <c r="Q503" i="4"/>
  <c r="BA503" i="4" s="1"/>
  <c r="Q521" i="4"/>
  <c r="BA521" i="4" s="1"/>
  <c r="Q509" i="4"/>
  <c r="X521" i="4"/>
  <c r="AA521" i="4"/>
  <c r="AB521" i="4"/>
  <c r="AC521" i="4"/>
  <c r="AF521" i="4"/>
  <c r="AG521" i="4"/>
  <c r="AH521" i="4"/>
  <c r="AK521" i="4"/>
  <c r="AL521" i="4"/>
  <c r="AM521" i="4"/>
  <c r="AP521" i="4"/>
  <c r="AQ521" i="4"/>
  <c r="AR521" i="4"/>
  <c r="AU521" i="4"/>
  <c r="AV521" i="4"/>
  <c r="AY521" i="4"/>
  <c r="AZ521" i="4"/>
  <c r="X522" i="4"/>
  <c r="AA522" i="4"/>
  <c r="AB522" i="4"/>
  <c r="AC522" i="4"/>
  <c r="AF522" i="4"/>
  <c r="AG522" i="4"/>
  <c r="AH522" i="4"/>
  <c r="AK522" i="4"/>
  <c r="AL522" i="4"/>
  <c r="AM522" i="4"/>
  <c r="AP522" i="4"/>
  <c r="AQ522" i="4"/>
  <c r="AR522" i="4"/>
  <c r="AU522" i="4"/>
  <c r="AV522" i="4"/>
  <c r="AY522" i="4"/>
  <c r="AZ522" i="4"/>
  <c r="BA522" i="4"/>
  <c r="W520" i="4"/>
  <c r="V520" i="4"/>
  <c r="W519" i="4"/>
  <c r="V519" i="4"/>
  <c r="W518" i="4"/>
  <c r="V518" i="4"/>
  <c r="W517" i="4"/>
  <c r="V517" i="4"/>
  <c r="W516" i="4"/>
  <c r="V516" i="4"/>
  <c r="W514" i="4"/>
  <c r="V514" i="4"/>
  <c r="W513" i="4"/>
  <c r="V513" i="4"/>
  <c r="W512" i="4"/>
  <c r="V512" i="4"/>
  <c r="W511" i="4"/>
  <c r="V511" i="4"/>
  <c r="W510" i="4"/>
  <c r="V510" i="4"/>
  <c r="W515" i="4"/>
  <c r="W509" i="4"/>
  <c r="V515" i="4"/>
  <c r="V509" i="4"/>
  <c r="P279" i="4"/>
  <c r="P280" i="4"/>
  <c r="P281" i="4"/>
  <c r="P282" i="4"/>
  <c r="P287" i="4"/>
  <c r="P328" i="4"/>
  <c r="P329" i="4"/>
  <c r="P423" i="4"/>
  <c r="P424" i="4"/>
  <c r="P425" i="4"/>
  <c r="P426" i="4"/>
  <c r="P441" i="4"/>
  <c r="P443" i="4"/>
  <c r="P445" i="4"/>
  <c r="P447" i="4"/>
  <c r="P448" i="4"/>
  <c r="P449" i="4"/>
  <c r="P450" i="4"/>
  <c r="P457" i="4"/>
  <c r="P458" i="4"/>
  <c r="P459" i="4"/>
  <c r="P521" i="4"/>
  <c r="P522" i="4"/>
  <c r="S522" i="4" s="1"/>
  <c r="AW522" i="4" s="1"/>
  <c r="S521" i="4"/>
  <c r="T521" i="4" s="1"/>
  <c r="D432" i="8"/>
  <c r="Q505" i="4" s="1"/>
  <c r="E432" i="8"/>
  <c r="F432" i="8" s="1"/>
  <c r="I432" i="8"/>
  <c r="D430" i="8"/>
  <c r="E430" i="8"/>
  <c r="F430" i="8" s="1"/>
  <c r="I430" i="8"/>
  <c r="D431" i="8"/>
  <c r="Q504" i="4" s="1"/>
  <c r="BA504" i="4" s="1"/>
  <c r="E431" i="8"/>
  <c r="F431" i="8" s="1"/>
  <c r="I431" i="8"/>
  <c r="D433" i="8"/>
  <c r="E433" i="8"/>
  <c r="I433" i="8"/>
  <c r="D434" i="8"/>
  <c r="E434" i="8"/>
  <c r="F434" i="8" s="1"/>
  <c r="I434" i="8"/>
  <c r="D435" i="8"/>
  <c r="E435" i="8"/>
  <c r="I435" i="8"/>
  <c r="D436" i="8"/>
  <c r="E436" i="8"/>
  <c r="I436" i="8"/>
  <c r="D437" i="8"/>
  <c r="E437" i="8"/>
  <c r="F437" i="8" s="1"/>
  <c r="I437" i="8"/>
  <c r="D438" i="8"/>
  <c r="E438" i="8"/>
  <c r="G438" i="8" s="1"/>
  <c r="I438" i="8"/>
  <c r="D439" i="8"/>
  <c r="E439" i="8"/>
  <c r="F439" i="8" s="1"/>
  <c r="I439" i="8"/>
  <c r="D440" i="8"/>
  <c r="E440" i="8"/>
  <c r="J440" i="8" s="1"/>
  <c r="I440" i="8"/>
  <c r="D441" i="8"/>
  <c r="Q510" i="4" s="1"/>
  <c r="E441" i="8"/>
  <c r="I441" i="8"/>
  <c r="D420" i="8"/>
  <c r="E420" i="8"/>
  <c r="F420" i="8" s="1"/>
  <c r="I420" i="8"/>
  <c r="D421" i="8"/>
  <c r="E421" i="8"/>
  <c r="F421" i="8" s="1"/>
  <c r="I421" i="8"/>
  <c r="D422" i="8"/>
  <c r="E422" i="8"/>
  <c r="J422" i="8" s="1"/>
  <c r="I422" i="8"/>
  <c r="D423" i="8"/>
  <c r="E423" i="8"/>
  <c r="I423" i="8"/>
  <c r="D424" i="8"/>
  <c r="E424" i="8"/>
  <c r="F424" i="8" s="1"/>
  <c r="I424" i="8"/>
  <c r="D425" i="8"/>
  <c r="Q507" i="4" s="1"/>
  <c r="BA507" i="4" s="1"/>
  <c r="E425" i="8"/>
  <c r="F425" i="8" s="1"/>
  <c r="I425" i="8"/>
  <c r="D426" i="8"/>
  <c r="E426" i="8"/>
  <c r="F426" i="8" s="1"/>
  <c r="I426" i="8"/>
  <c r="D427" i="8"/>
  <c r="E427" i="8"/>
  <c r="F427" i="8" s="1"/>
  <c r="I427" i="8"/>
  <c r="D428" i="8"/>
  <c r="E428" i="8"/>
  <c r="I428" i="8"/>
  <c r="D429" i="8"/>
  <c r="E429" i="8"/>
  <c r="F429" i="8" s="1"/>
  <c r="I429" i="8"/>
  <c r="G3" i="7"/>
  <c r="H3" i="7"/>
  <c r="I3" i="7"/>
  <c r="K3" i="7"/>
  <c r="L3" i="7"/>
  <c r="F3" i="7"/>
  <c r="F810" i="7"/>
  <c r="E41" i="9"/>
  <c r="E42" i="9"/>
  <c r="W521" i="4"/>
  <c r="V521" i="4"/>
  <c r="D786" i="7"/>
  <c r="G795" i="7" s="1"/>
  <c r="F786" i="7"/>
  <c r="G786" i="7"/>
  <c r="H786" i="7"/>
  <c r="I786" i="7"/>
  <c r="K786" i="7"/>
  <c r="L786" i="7"/>
  <c r="D787" i="7"/>
  <c r="F41" i="9" s="1"/>
  <c r="F787" i="7"/>
  <c r="G787" i="7"/>
  <c r="H787" i="7"/>
  <c r="I787" i="7"/>
  <c r="K787" i="7"/>
  <c r="L787" i="7"/>
  <c r="D788" i="7"/>
  <c r="F788" i="7"/>
  <c r="G788" i="7"/>
  <c r="H788" i="7"/>
  <c r="I788" i="7"/>
  <c r="K788" i="7"/>
  <c r="L788" i="7"/>
  <c r="D789" i="7"/>
  <c r="F789" i="7"/>
  <c r="H789" i="7"/>
  <c r="I789" i="7"/>
  <c r="K789" i="7"/>
  <c r="L789" i="7"/>
  <c r="D790" i="7"/>
  <c r="F790" i="7"/>
  <c r="H790" i="7"/>
  <c r="I790" i="7"/>
  <c r="K790" i="7"/>
  <c r="L790" i="7"/>
  <c r="D791" i="7"/>
  <c r="F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G803" i="7"/>
  <c r="H803" i="7"/>
  <c r="I803" i="7"/>
  <c r="K803" i="7"/>
  <c r="L803" i="7"/>
  <c r="D804" i="7"/>
  <c r="F804" i="7"/>
  <c r="H804" i="7"/>
  <c r="I804" i="7"/>
  <c r="K804" i="7"/>
  <c r="L804" i="7"/>
  <c r="D805" i="7"/>
  <c r="F805" i="7"/>
  <c r="H805" i="7"/>
  <c r="I805" i="7"/>
  <c r="K805" i="7"/>
  <c r="L805" i="7"/>
  <c r="D806" i="7"/>
  <c r="F806" i="7"/>
  <c r="H806" i="7"/>
  <c r="I806" i="7"/>
  <c r="K806" i="7"/>
  <c r="L806" i="7"/>
  <c r="D809" i="7"/>
  <c r="F809" i="7"/>
  <c r="G809" i="7"/>
  <c r="H809" i="7"/>
  <c r="I809" i="7"/>
  <c r="K809" i="7"/>
  <c r="L809" i="7"/>
  <c r="D810" i="7"/>
  <c r="H810" i="7"/>
  <c r="I810" i="7"/>
  <c r="K810" i="7"/>
  <c r="L810" i="7"/>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611" i="14"/>
  <c r="E612" i="14"/>
  <c r="E613" i="14"/>
  <c r="E614" i="14"/>
  <c r="E615" i="14"/>
  <c r="E616" i="14"/>
  <c r="E617" i="14"/>
  <c r="E618" i="14"/>
  <c r="E619" i="14"/>
  <c r="E620" i="14"/>
  <c r="E621" i="14"/>
  <c r="E622" i="14"/>
  <c r="E623" i="14"/>
  <c r="E624" i="14"/>
  <c r="E625" i="14"/>
  <c r="E626" i="14"/>
  <c r="E627" i="14"/>
  <c r="E628" i="14"/>
  <c r="E629" i="14"/>
  <c r="E630" i="14"/>
  <c r="D506" i="4"/>
  <c r="X506" i="4"/>
  <c r="AC506" i="4"/>
  <c r="AH506" i="4"/>
  <c r="AM506" i="4"/>
  <c r="AP506" i="4"/>
  <c r="AQ506" i="4"/>
  <c r="AR506" i="4"/>
  <c r="AU506" i="4"/>
  <c r="AV506" i="4"/>
  <c r="AY506" i="4"/>
  <c r="AZ506" i="4"/>
  <c r="D507" i="4"/>
  <c r="X507" i="4"/>
  <c r="AC507" i="4"/>
  <c r="AH507" i="4"/>
  <c r="AM507" i="4"/>
  <c r="AP507" i="4"/>
  <c r="AQ507" i="4"/>
  <c r="AR507" i="4"/>
  <c r="AU507" i="4"/>
  <c r="AV507" i="4"/>
  <c r="AY507" i="4"/>
  <c r="AZ507" i="4"/>
  <c r="D508" i="4"/>
  <c r="X508" i="4"/>
  <c r="AC508" i="4"/>
  <c r="AH508" i="4"/>
  <c r="AM508" i="4"/>
  <c r="AP508" i="4"/>
  <c r="AQ508" i="4"/>
  <c r="AR508" i="4"/>
  <c r="AU508" i="4"/>
  <c r="AV508" i="4"/>
  <c r="AY508" i="4"/>
  <c r="AZ508" i="4"/>
  <c r="D509" i="4"/>
  <c r="X509" i="4"/>
  <c r="AA509" i="4"/>
  <c r="AB509" i="4"/>
  <c r="AC509" i="4"/>
  <c r="AH509" i="4"/>
  <c r="AK509" i="4"/>
  <c r="AL509" i="4"/>
  <c r="AM509" i="4"/>
  <c r="AP509" i="4"/>
  <c r="AQ509" i="4"/>
  <c r="AR509" i="4"/>
  <c r="AU509" i="4"/>
  <c r="AV509" i="4"/>
  <c r="AY509" i="4"/>
  <c r="AZ509" i="4"/>
  <c r="D510" i="4"/>
  <c r="X510" i="4"/>
  <c r="AA510" i="4"/>
  <c r="AB510" i="4"/>
  <c r="AC510" i="4"/>
  <c r="AF510" i="4"/>
  <c r="AG510" i="4"/>
  <c r="AH510" i="4"/>
  <c r="AK510" i="4"/>
  <c r="AL510" i="4"/>
  <c r="AM510" i="4"/>
  <c r="AP510" i="4"/>
  <c r="AQ510" i="4"/>
  <c r="AR510" i="4"/>
  <c r="AU510" i="4"/>
  <c r="AV510" i="4"/>
  <c r="AY510" i="4"/>
  <c r="AZ510" i="4"/>
  <c r="D511" i="4"/>
  <c r="X511" i="4"/>
  <c r="AA511" i="4"/>
  <c r="AB511" i="4"/>
  <c r="AC511" i="4"/>
  <c r="AF511" i="4"/>
  <c r="AG511" i="4"/>
  <c r="AH511" i="4"/>
  <c r="AK511" i="4"/>
  <c r="AL511" i="4"/>
  <c r="AM511" i="4"/>
  <c r="AP511" i="4"/>
  <c r="AQ511" i="4"/>
  <c r="AR511" i="4"/>
  <c r="AU511" i="4"/>
  <c r="AV511" i="4"/>
  <c r="AY511" i="4"/>
  <c r="AZ511" i="4"/>
  <c r="D512" i="4"/>
  <c r="X512" i="4"/>
  <c r="AA512" i="4"/>
  <c r="AB512" i="4"/>
  <c r="AC512" i="4"/>
  <c r="AF512" i="4"/>
  <c r="AG512" i="4"/>
  <c r="AH512" i="4"/>
  <c r="AK512" i="4"/>
  <c r="AL512" i="4"/>
  <c r="AM512" i="4"/>
  <c r="AP512" i="4"/>
  <c r="AQ512" i="4"/>
  <c r="AR512" i="4"/>
  <c r="AU512" i="4"/>
  <c r="AV512" i="4"/>
  <c r="AY512" i="4"/>
  <c r="AZ512" i="4"/>
  <c r="D513" i="4"/>
  <c r="X513" i="4"/>
  <c r="AA513" i="4"/>
  <c r="AB513" i="4"/>
  <c r="AC513" i="4"/>
  <c r="AF513" i="4"/>
  <c r="AG513" i="4"/>
  <c r="AH513" i="4"/>
  <c r="AK513" i="4"/>
  <c r="AL513" i="4"/>
  <c r="AM513" i="4"/>
  <c r="AP513" i="4"/>
  <c r="AQ513" i="4"/>
  <c r="AR513" i="4"/>
  <c r="AU513" i="4"/>
  <c r="AV513" i="4"/>
  <c r="AY513" i="4"/>
  <c r="AZ513" i="4"/>
  <c r="D514" i="4"/>
  <c r="X514" i="4"/>
  <c r="AA514" i="4"/>
  <c r="AB514" i="4"/>
  <c r="AC514" i="4"/>
  <c r="AF514" i="4"/>
  <c r="AG514" i="4"/>
  <c r="AH514" i="4"/>
  <c r="AK514" i="4"/>
  <c r="AL514" i="4"/>
  <c r="AM514" i="4"/>
  <c r="AP514" i="4"/>
  <c r="AQ514" i="4"/>
  <c r="AR514" i="4"/>
  <c r="AU514" i="4"/>
  <c r="AV514" i="4"/>
  <c r="AY514" i="4"/>
  <c r="AZ514" i="4"/>
  <c r="D515" i="4"/>
  <c r="X515" i="4"/>
  <c r="AA515" i="4"/>
  <c r="AB515" i="4"/>
  <c r="AC515" i="4"/>
  <c r="AF515" i="4"/>
  <c r="AG515" i="4"/>
  <c r="AH515" i="4"/>
  <c r="AK515" i="4"/>
  <c r="AL515" i="4"/>
  <c r="AM515" i="4"/>
  <c r="AP515" i="4"/>
  <c r="AQ515" i="4"/>
  <c r="AR515" i="4"/>
  <c r="AU515" i="4"/>
  <c r="AV515" i="4"/>
  <c r="AY515" i="4"/>
  <c r="AZ515" i="4"/>
  <c r="D516" i="4"/>
  <c r="X516" i="4"/>
  <c r="AA516" i="4"/>
  <c r="AB516" i="4"/>
  <c r="AC516" i="4"/>
  <c r="AF516" i="4"/>
  <c r="AG516" i="4"/>
  <c r="AH516" i="4"/>
  <c r="AK516" i="4"/>
  <c r="AL516" i="4"/>
  <c r="AM516" i="4"/>
  <c r="AP516" i="4"/>
  <c r="AQ516" i="4"/>
  <c r="AR516" i="4"/>
  <c r="AU516" i="4"/>
  <c r="AV516" i="4"/>
  <c r="AY516" i="4"/>
  <c r="AZ516" i="4"/>
  <c r="D517" i="4"/>
  <c r="X517" i="4"/>
  <c r="AA517" i="4"/>
  <c r="AB517" i="4"/>
  <c r="AC517" i="4"/>
  <c r="AF517" i="4"/>
  <c r="AG517" i="4"/>
  <c r="AH517" i="4"/>
  <c r="AK517" i="4"/>
  <c r="AL517" i="4"/>
  <c r="AM517" i="4"/>
  <c r="AP517" i="4"/>
  <c r="AQ517" i="4"/>
  <c r="AR517" i="4"/>
  <c r="AU517" i="4"/>
  <c r="AV517" i="4"/>
  <c r="AY517" i="4"/>
  <c r="AZ517" i="4"/>
  <c r="D518" i="4"/>
  <c r="X518" i="4"/>
  <c r="AA518" i="4"/>
  <c r="AB518" i="4"/>
  <c r="AC518" i="4"/>
  <c r="AF518" i="4"/>
  <c r="AG518" i="4"/>
  <c r="AH518" i="4"/>
  <c r="AK518" i="4"/>
  <c r="AL518" i="4"/>
  <c r="AM518" i="4"/>
  <c r="AP518" i="4"/>
  <c r="AQ518" i="4"/>
  <c r="AR518" i="4"/>
  <c r="AU518" i="4"/>
  <c r="AV518" i="4"/>
  <c r="AY518" i="4"/>
  <c r="AZ518" i="4"/>
  <c r="D519" i="4"/>
  <c r="X519" i="4"/>
  <c r="AA519" i="4"/>
  <c r="AB519" i="4"/>
  <c r="AC519" i="4"/>
  <c r="AF519" i="4"/>
  <c r="AG519" i="4"/>
  <c r="AH519" i="4"/>
  <c r="AK519" i="4"/>
  <c r="AL519" i="4"/>
  <c r="AM519" i="4"/>
  <c r="AP519" i="4"/>
  <c r="AQ519" i="4"/>
  <c r="AR519" i="4"/>
  <c r="AU519" i="4"/>
  <c r="AV519" i="4"/>
  <c r="AY519" i="4"/>
  <c r="AZ519" i="4"/>
  <c r="D520" i="4"/>
  <c r="X520" i="4"/>
  <c r="AA520" i="4"/>
  <c r="AB520" i="4"/>
  <c r="AC520" i="4"/>
  <c r="AF520" i="4"/>
  <c r="AG520" i="4"/>
  <c r="AH520" i="4"/>
  <c r="AK520" i="4"/>
  <c r="AL520" i="4"/>
  <c r="AM520" i="4"/>
  <c r="AP520" i="4"/>
  <c r="AQ520" i="4"/>
  <c r="AR520" i="4"/>
  <c r="AU520" i="4"/>
  <c r="AV520" i="4"/>
  <c r="AY520" i="4"/>
  <c r="AZ520" i="4"/>
  <c r="D521" i="4"/>
  <c r="D522" i="4"/>
  <c r="AZ505" i="4"/>
  <c r="AY505" i="4"/>
  <c r="AV505" i="4"/>
  <c r="AU505" i="4"/>
  <c r="AR505" i="4"/>
  <c r="AQ505" i="4"/>
  <c r="AP505" i="4"/>
  <c r="AM505" i="4"/>
  <c r="AL505" i="4"/>
  <c r="AK505" i="4"/>
  <c r="AH505" i="4"/>
  <c r="AG505" i="4"/>
  <c r="AF505" i="4"/>
  <c r="AC505" i="4"/>
  <c r="AB505" i="4"/>
  <c r="AA505" i="4"/>
  <c r="X505" i="4"/>
  <c r="D505" i="4"/>
  <c r="AZ504" i="4"/>
  <c r="AY504" i="4"/>
  <c r="AV504" i="4"/>
  <c r="AU504" i="4"/>
  <c r="AR504" i="4"/>
  <c r="AQ504" i="4"/>
  <c r="AP504" i="4"/>
  <c r="AM504" i="4"/>
  <c r="AL504" i="4"/>
  <c r="AK504" i="4"/>
  <c r="AH504" i="4"/>
  <c r="AG504" i="4"/>
  <c r="AF504" i="4"/>
  <c r="AC504" i="4"/>
  <c r="AB504" i="4"/>
  <c r="AA504" i="4"/>
  <c r="X504" i="4"/>
  <c r="D504" i="4"/>
  <c r="AZ503" i="4"/>
  <c r="AY503" i="4"/>
  <c r="AV503" i="4"/>
  <c r="AU503" i="4"/>
  <c r="AR503" i="4"/>
  <c r="AQ503" i="4"/>
  <c r="AP503" i="4"/>
  <c r="AM503" i="4"/>
  <c r="AL503" i="4"/>
  <c r="AK503" i="4"/>
  <c r="AH503" i="4"/>
  <c r="AG503" i="4"/>
  <c r="AF503" i="4"/>
  <c r="AC503" i="4"/>
  <c r="AB503" i="4"/>
  <c r="AA503" i="4"/>
  <c r="X503" i="4"/>
  <c r="D503" i="4"/>
  <c r="AZ502" i="4"/>
  <c r="AY502" i="4"/>
  <c r="AV502" i="4"/>
  <c r="AU502" i="4"/>
  <c r="AR502" i="4"/>
  <c r="AQ502" i="4"/>
  <c r="AP502" i="4"/>
  <c r="AM502" i="4"/>
  <c r="AH502" i="4"/>
  <c r="AC502" i="4"/>
  <c r="X502" i="4"/>
  <c r="D502" i="4"/>
  <c r="AZ501" i="4"/>
  <c r="AY501" i="4"/>
  <c r="AV501" i="4"/>
  <c r="AU501" i="4"/>
  <c r="AR501" i="4"/>
  <c r="AQ501" i="4"/>
  <c r="AP501" i="4"/>
  <c r="AM501" i="4"/>
  <c r="AH501" i="4"/>
  <c r="AC501" i="4"/>
  <c r="X501" i="4"/>
  <c r="D501" i="4"/>
  <c r="AZ500" i="4"/>
  <c r="AY500" i="4"/>
  <c r="AV500" i="4"/>
  <c r="AU500" i="4"/>
  <c r="AR500" i="4"/>
  <c r="AQ500" i="4"/>
  <c r="AP500" i="4"/>
  <c r="AM500" i="4"/>
  <c r="AH500" i="4"/>
  <c r="AC500" i="4"/>
  <c r="X500" i="4"/>
  <c r="D500" i="4"/>
  <c r="G791" i="7" l="1"/>
  <c r="Q506" i="4"/>
  <c r="BA506" i="4" s="1"/>
  <c r="Q520" i="4"/>
  <c r="BA520" i="4" s="1"/>
  <c r="Q519" i="4"/>
  <c r="BA519" i="4" s="1"/>
  <c r="Q518" i="4"/>
  <c r="BA518" i="4" s="1"/>
  <c r="Q517" i="4"/>
  <c r="BA517" i="4" s="1"/>
  <c r="Q516" i="4"/>
  <c r="BA516" i="4" s="1"/>
  <c r="Q515" i="4"/>
  <c r="BA515" i="4" s="1"/>
  <c r="Q514" i="4"/>
  <c r="BA514" i="4" s="1"/>
  <c r="Q513" i="4"/>
  <c r="BA513" i="4" s="1"/>
  <c r="Q512" i="4"/>
  <c r="BA512" i="4" s="1"/>
  <c r="Q511" i="4"/>
  <c r="BA511" i="4" s="1"/>
  <c r="Q508" i="4"/>
  <c r="BA508" i="4" s="1"/>
  <c r="AX522" i="4"/>
  <c r="AW521" i="4"/>
  <c r="AX521" i="4"/>
  <c r="BA509" i="4"/>
  <c r="BA505" i="4"/>
  <c r="BA510" i="4"/>
  <c r="J434" i="8"/>
  <c r="G796" i="7"/>
  <c r="F42" i="9"/>
  <c r="G792" i="7"/>
  <c r="G804" i="7"/>
  <c r="G794" i="7"/>
  <c r="G802" i="7"/>
  <c r="G790" i="7"/>
  <c r="G806" i="7"/>
  <c r="G789" i="7"/>
  <c r="G800" i="7"/>
  <c r="G441" i="8"/>
  <c r="G793" i="7"/>
  <c r="G805" i="7"/>
  <c r="G428" i="8"/>
  <c r="G433" i="8"/>
  <c r="J432" i="8"/>
  <c r="G432" i="8"/>
  <c r="F438" i="8"/>
  <c r="J441" i="8"/>
  <c r="J433" i="8"/>
  <c r="F441" i="8"/>
  <c r="J436" i="8"/>
  <c r="F436" i="8"/>
  <c r="F435" i="8"/>
  <c r="F433" i="8"/>
  <c r="J431" i="8"/>
  <c r="G440" i="8"/>
  <c r="J437" i="8"/>
  <c r="F440" i="8"/>
  <c r="J439" i="8"/>
  <c r="G431" i="8"/>
  <c r="J438" i="8"/>
  <c r="J430" i="8"/>
  <c r="J435" i="8"/>
  <c r="G430" i="8"/>
  <c r="J423" i="8"/>
  <c r="G427" i="8"/>
  <c r="J426" i="8"/>
  <c r="G426" i="8"/>
  <c r="J429" i="8"/>
  <c r="F423" i="8"/>
  <c r="F428" i="8"/>
  <c r="J421" i="8"/>
  <c r="J424" i="8"/>
  <c r="J427" i="8"/>
  <c r="F422" i="8"/>
  <c r="G429" i="8"/>
  <c r="J428" i="8"/>
  <c r="J420" i="8"/>
  <c r="J425" i="8"/>
  <c r="G425" i="8"/>
  <c r="G3" i="19"/>
  <c r="T522" i="4" l="1"/>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73" i="4" l="1"/>
  <c r="W73" i="4"/>
  <c r="X73" i="4"/>
  <c r="AA73" i="4"/>
  <c r="AB73" i="4"/>
  <c r="AC73" i="4"/>
  <c r="AF73" i="4"/>
  <c r="AG73" i="4"/>
  <c r="AH73" i="4"/>
  <c r="AK73" i="4"/>
  <c r="AL73" i="4"/>
  <c r="AM73" i="4"/>
  <c r="AP73" i="4"/>
  <c r="AQ73" i="4"/>
  <c r="AR73" i="4"/>
  <c r="AU73" i="4"/>
  <c r="AV73" i="4"/>
  <c r="AY73" i="4"/>
  <c r="AZ73" i="4"/>
  <c r="V78" i="4"/>
  <c r="W78" i="4"/>
  <c r="X78" i="4"/>
  <c r="AA78" i="4"/>
  <c r="AB78" i="4"/>
  <c r="AC78" i="4"/>
  <c r="AF78" i="4"/>
  <c r="AG78" i="4"/>
  <c r="AH78" i="4"/>
  <c r="AK78" i="4"/>
  <c r="AL78" i="4"/>
  <c r="AM78" i="4"/>
  <c r="AP78" i="4"/>
  <c r="AQ78" i="4"/>
  <c r="AR78" i="4"/>
  <c r="AU78" i="4"/>
  <c r="AV78" i="4"/>
  <c r="AY78" i="4"/>
  <c r="AZ78" i="4"/>
  <c r="V84" i="4"/>
  <c r="W84" i="4"/>
  <c r="X84" i="4"/>
  <c r="AA84" i="4"/>
  <c r="AB84" i="4"/>
  <c r="AC84" i="4"/>
  <c r="AF84" i="4"/>
  <c r="AG84" i="4"/>
  <c r="AH84" i="4"/>
  <c r="AK84" i="4"/>
  <c r="AL84" i="4"/>
  <c r="AM84" i="4"/>
  <c r="AP84" i="4"/>
  <c r="AQ84" i="4"/>
  <c r="AR84" i="4"/>
  <c r="AU84" i="4"/>
  <c r="AV84" i="4"/>
  <c r="AY84" i="4"/>
  <c r="AZ84" i="4"/>
  <c r="X473" i="4"/>
  <c r="AA473" i="4"/>
  <c r="AB473" i="4"/>
  <c r="AC473" i="4"/>
  <c r="AF473" i="4"/>
  <c r="AG473" i="4"/>
  <c r="AH473" i="4"/>
  <c r="AK473" i="4"/>
  <c r="AL473" i="4"/>
  <c r="AM473" i="4"/>
  <c r="AP473" i="4"/>
  <c r="AQ473" i="4"/>
  <c r="AR473" i="4"/>
  <c r="AU473" i="4"/>
  <c r="AV473" i="4"/>
  <c r="AY473" i="4"/>
  <c r="AZ473" i="4"/>
  <c r="V346" i="4"/>
  <c r="W346" i="4"/>
  <c r="X346" i="4"/>
  <c r="AA346" i="4"/>
  <c r="AB346" i="4"/>
  <c r="AC346" i="4"/>
  <c r="AF346" i="4"/>
  <c r="AG346" i="4"/>
  <c r="AH346" i="4"/>
  <c r="AK346" i="4"/>
  <c r="AL346" i="4"/>
  <c r="AM346" i="4"/>
  <c r="AP346" i="4"/>
  <c r="AQ346" i="4"/>
  <c r="AR346" i="4"/>
  <c r="AU346" i="4"/>
  <c r="AV346" i="4"/>
  <c r="AY346" i="4"/>
  <c r="AZ346" i="4"/>
  <c r="V347" i="4"/>
  <c r="W347" i="4"/>
  <c r="X347" i="4"/>
  <c r="AA347" i="4"/>
  <c r="AB347" i="4"/>
  <c r="AC347" i="4"/>
  <c r="AF347" i="4"/>
  <c r="AG347" i="4"/>
  <c r="AH347" i="4"/>
  <c r="AK347" i="4"/>
  <c r="AL347" i="4"/>
  <c r="AM347" i="4"/>
  <c r="AP347" i="4"/>
  <c r="AQ347" i="4"/>
  <c r="AR347" i="4"/>
  <c r="AU347" i="4"/>
  <c r="AV347" i="4"/>
  <c r="AY347" i="4"/>
  <c r="AZ347" i="4"/>
  <c r="V348" i="4"/>
  <c r="W348" i="4"/>
  <c r="X348" i="4"/>
  <c r="AA348" i="4"/>
  <c r="AB348" i="4"/>
  <c r="AC348" i="4"/>
  <c r="AF348" i="4"/>
  <c r="AG348" i="4"/>
  <c r="AH348" i="4"/>
  <c r="AK348" i="4"/>
  <c r="AL348" i="4"/>
  <c r="AM348" i="4"/>
  <c r="AP348" i="4"/>
  <c r="AQ348" i="4"/>
  <c r="AR348" i="4"/>
  <c r="AU348" i="4"/>
  <c r="AV348" i="4"/>
  <c r="AY348" i="4"/>
  <c r="AZ348" i="4"/>
  <c r="X472" i="4"/>
  <c r="AA472" i="4"/>
  <c r="AB472" i="4"/>
  <c r="AC472" i="4"/>
  <c r="AF472" i="4"/>
  <c r="AG472" i="4"/>
  <c r="AH472" i="4"/>
  <c r="AK472" i="4"/>
  <c r="AL472" i="4"/>
  <c r="AM472" i="4"/>
  <c r="AP472" i="4"/>
  <c r="AQ472" i="4"/>
  <c r="AR472" i="4"/>
  <c r="AU472" i="4"/>
  <c r="AV472" i="4"/>
  <c r="AY472" i="4"/>
  <c r="AZ472"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7" i="7"/>
  <c r="F807" i="7"/>
  <c r="H807" i="7"/>
  <c r="I807" i="7"/>
  <c r="K807" i="7"/>
  <c r="L807" i="7"/>
  <c r="D808" i="7"/>
  <c r="F808" i="7"/>
  <c r="H808" i="7"/>
  <c r="I808" i="7"/>
  <c r="K808" i="7"/>
  <c r="L808" i="7"/>
  <c r="E601" i="14"/>
  <c r="E602" i="14"/>
  <c r="E603" i="14"/>
  <c r="E604" i="14"/>
  <c r="E605" i="14"/>
  <c r="E606" i="14"/>
  <c r="E607" i="14"/>
  <c r="E608" i="14"/>
  <c r="E609" i="14"/>
  <c r="E610" i="14"/>
  <c r="E750" i="14"/>
  <c r="E752" i="14"/>
  <c r="E754" i="14"/>
  <c r="V499" i="4" l="1"/>
  <c r="W499" i="4"/>
  <c r="BA73" i="4"/>
  <c r="BA78" i="4"/>
  <c r="BA84" i="4"/>
  <c r="BA473" i="4"/>
  <c r="BA346" i="4"/>
  <c r="BA347" i="4"/>
  <c r="BA348" i="4"/>
  <c r="BA472" i="4"/>
  <c r="D473" i="4"/>
  <c r="D346" i="4"/>
  <c r="D347" i="4"/>
  <c r="D348" i="4"/>
  <c r="D472" i="4"/>
  <c r="D84" i="4"/>
  <c r="D78" i="4"/>
  <c r="D73" i="4"/>
  <c r="AZ471" i="4" l="1"/>
  <c r="AY471" i="4"/>
  <c r="AV471" i="4"/>
  <c r="AU471" i="4"/>
  <c r="AR471" i="4"/>
  <c r="AQ471" i="4"/>
  <c r="AP471" i="4"/>
  <c r="AM471" i="4"/>
  <c r="AL471" i="4"/>
  <c r="AK471" i="4"/>
  <c r="AH471" i="4"/>
  <c r="AG471" i="4"/>
  <c r="AF471" i="4"/>
  <c r="AC471" i="4"/>
  <c r="AB471" i="4"/>
  <c r="AA471" i="4"/>
  <c r="X471" i="4"/>
  <c r="W471" i="4"/>
  <c r="V471" i="4"/>
  <c r="BA471" i="4"/>
  <c r="D471" i="4"/>
  <c r="P176" i="4"/>
  <c r="P220"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AZ432" i="4" s="1"/>
  <c r="X432" i="4"/>
  <c r="AA432" i="4"/>
  <c r="AB432" i="4"/>
  <c r="AC432" i="4"/>
  <c r="AF432" i="4"/>
  <c r="AG432" i="4"/>
  <c r="AH432" i="4"/>
  <c r="AK432" i="4"/>
  <c r="AL432" i="4"/>
  <c r="AM432" i="4"/>
  <c r="AP432" i="4"/>
  <c r="AQ432" i="4"/>
  <c r="AR432" i="4"/>
  <c r="AU432" i="4"/>
  <c r="AV432" i="4"/>
  <c r="AY432" i="4"/>
  <c r="BA432" i="4"/>
  <c r="V433" i="4"/>
  <c r="AZ433" i="4" s="1"/>
  <c r="W433" i="4"/>
  <c r="X433" i="4"/>
  <c r="AA433" i="4"/>
  <c r="AB433" i="4"/>
  <c r="AC433" i="4"/>
  <c r="AF433" i="4"/>
  <c r="AG433" i="4"/>
  <c r="AH433" i="4"/>
  <c r="AK433" i="4"/>
  <c r="AL433" i="4"/>
  <c r="AM433" i="4"/>
  <c r="AP433" i="4"/>
  <c r="AQ433" i="4"/>
  <c r="AR433" i="4"/>
  <c r="AU433" i="4"/>
  <c r="AV433" i="4"/>
  <c r="AY433" i="4"/>
  <c r="BA433" i="4"/>
  <c r="V434" i="4"/>
  <c r="W434" i="4"/>
  <c r="X434" i="4"/>
  <c r="AA434" i="4"/>
  <c r="AB434" i="4"/>
  <c r="AC434" i="4"/>
  <c r="AF434" i="4"/>
  <c r="AG434" i="4"/>
  <c r="AH434" i="4"/>
  <c r="AK434" i="4"/>
  <c r="AL434" i="4"/>
  <c r="AM434" i="4"/>
  <c r="AP434" i="4"/>
  <c r="AQ434" i="4"/>
  <c r="AR434" i="4"/>
  <c r="AU434" i="4"/>
  <c r="AV434" i="4"/>
  <c r="AY434" i="4"/>
  <c r="BA434" i="4"/>
  <c r="V435" i="4"/>
  <c r="AZ435" i="4" s="1"/>
  <c r="W435" i="4"/>
  <c r="X435" i="4"/>
  <c r="AA435" i="4"/>
  <c r="AB435" i="4"/>
  <c r="AC435" i="4"/>
  <c r="AF435" i="4"/>
  <c r="AG435" i="4"/>
  <c r="AH435" i="4"/>
  <c r="AK435" i="4"/>
  <c r="AL435" i="4"/>
  <c r="AM435" i="4"/>
  <c r="AP435" i="4"/>
  <c r="AQ435" i="4"/>
  <c r="AR435" i="4"/>
  <c r="AU435" i="4"/>
  <c r="AV435" i="4"/>
  <c r="AY435" i="4"/>
  <c r="BA435" i="4"/>
  <c r="V436" i="4"/>
  <c r="W436" i="4"/>
  <c r="X436" i="4"/>
  <c r="AA436" i="4"/>
  <c r="AB436" i="4"/>
  <c r="AC436" i="4"/>
  <c r="AF436" i="4"/>
  <c r="AG436" i="4"/>
  <c r="AH436" i="4"/>
  <c r="AK436" i="4"/>
  <c r="AL436" i="4"/>
  <c r="AM436" i="4"/>
  <c r="AP436" i="4"/>
  <c r="AQ436" i="4"/>
  <c r="AR436" i="4"/>
  <c r="AU436" i="4"/>
  <c r="AV436" i="4"/>
  <c r="AY436" i="4"/>
  <c r="BA436" i="4"/>
  <c r="V437" i="4"/>
  <c r="W437" i="4"/>
  <c r="X437" i="4"/>
  <c r="AA437" i="4"/>
  <c r="AB437" i="4"/>
  <c r="AC437" i="4"/>
  <c r="AF437" i="4"/>
  <c r="AG437" i="4"/>
  <c r="AH437" i="4"/>
  <c r="AK437" i="4"/>
  <c r="AL437" i="4"/>
  <c r="AM437" i="4"/>
  <c r="AP437" i="4"/>
  <c r="AQ437" i="4"/>
  <c r="AR437" i="4"/>
  <c r="AU437" i="4"/>
  <c r="AV437" i="4"/>
  <c r="AY437" i="4"/>
  <c r="BA437" i="4"/>
  <c r="V438" i="4"/>
  <c r="W438" i="4"/>
  <c r="X438" i="4"/>
  <c r="AA438" i="4"/>
  <c r="AB438" i="4"/>
  <c r="AC438" i="4"/>
  <c r="AF438" i="4"/>
  <c r="AG438" i="4"/>
  <c r="AH438" i="4"/>
  <c r="AK438" i="4"/>
  <c r="AL438" i="4"/>
  <c r="AM438" i="4"/>
  <c r="AP438" i="4"/>
  <c r="AQ438" i="4"/>
  <c r="AR438" i="4"/>
  <c r="AU438" i="4"/>
  <c r="AV438" i="4"/>
  <c r="AY438" i="4"/>
  <c r="BA438" i="4"/>
  <c r="V439" i="4"/>
  <c r="AZ439" i="4" s="1"/>
  <c r="W439" i="4"/>
  <c r="X439" i="4"/>
  <c r="AA439" i="4"/>
  <c r="AB439" i="4"/>
  <c r="AC439" i="4"/>
  <c r="AF439" i="4"/>
  <c r="AG439" i="4"/>
  <c r="AH439" i="4"/>
  <c r="AK439" i="4"/>
  <c r="AL439" i="4"/>
  <c r="AM439" i="4"/>
  <c r="AP439" i="4"/>
  <c r="AQ439" i="4"/>
  <c r="AR439" i="4"/>
  <c r="AU439" i="4"/>
  <c r="AV439" i="4"/>
  <c r="AY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296" i="4"/>
  <c r="AH156" i="4"/>
  <c r="AH451" i="4"/>
  <c r="AH215" i="4"/>
  <c r="AH299" i="4"/>
  <c r="AH35" i="4"/>
  <c r="AH133" i="4"/>
  <c r="AH300" i="4"/>
  <c r="AH216" i="4"/>
  <c r="AH297" i="4"/>
  <c r="AH37" i="4"/>
  <c r="AH415" i="4"/>
  <c r="AH412" i="4"/>
  <c r="AH104" i="4"/>
  <c r="AH416" i="4"/>
  <c r="AH134" i="4"/>
  <c r="AH376" i="4"/>
  <c r="AH101" i="4"/>
  <c r="AH298" i="4"/>
  <c r="AH413" i="4"/>
  <c r="AH102" i="4"/>
  <c r="AH157" i="4"/>
  <c r="AH3" i="4"/>
  <c r="AH17" i="4"/>
  <c r="AH85" i="4"/>
  <c r="AH92" i="4"/>
  <c r="AH97" i="4"/>
  <c r="AH454" i="4"/>
  <c r="AH455" i="4"/>
  <c r="AH349" i="4"/>
  <c r="AH350" i="4"/>
  <c r="AH252" i="4"/>
  <c r="AH351" i="4"/>
  <c r="AH452" i="4"/>
  <c r="AH253" i="4"/>
  <c r="AH254" i="4"/>
  <c r="AH399" i="4"/>
  <c r="AH456" i="4"/>
  <c r="AH288" i="4"/>
  <c r="AH289" i="4"/>
  <c r="AH290" i="4"/>
  <c r="AH98" i="4"/>
  <c r="AH99" i="4"/>
  <c r="AH100" i="4"/>
  <c r="AH400" i="4"/>
  <c r="AH301" i="4"/>
  <c r="AH217" i="4"/>
  <c r="AH158" i="4"/>
  <c r="AH453" i="4"/>
  <c r="AH105" i="4"/>
  <c r="AH115" i="4"/>
  <c r="AH103" i="4"/>
  <c r="AH12" i="4"/>
  <c r="AH13" i="4"/>
  <c r="AH417" i="4"/>
  <c r="AH135" i="4"/>
  <c r="AH19" i="4"/>
  <c r="AH28" i="4"/>
  <c r="AH43" i="4"/>
  <c r="AH414" i="4"/>
  <c r="AH160" i="4"/>
  <c r="AH161" i="4"/>
  <c r="AH162" i="4"/>
  <c r="AH53" i="4"/>
  <c r="AH54" i="4"/>
  <c r="AH59" i="4"/>
  <c r="AH163" i="4"/>
  <c r="AH164" i="4"/>
  <c r="AH165" i="4"/>
  <c r="AH291" i="4"/>
  <c r="AH292" i="4"/>
  <c r="AH293" i="4"/>
  <c r="AH258" i="4"/>
  <c r="AH259" i="4"/>
  <c r="AH260" i="4"/>
  <c r="AH261" i="4"/>
  <c r="AH262" i="4"/>
  <c r="AH263" i="4"/>
  <c r="AH166" i="4"/>
  <c r="AH167" i="4"/>
  <c r="AH214" i="4"/>
  <c r="AH130" i="4"/>
  <c r="AH131" i="4"/>
  <c r="AH132" i="4"/>
  <c r="AH264" i="4"/>
  <c r="AH265" i="4"/>
  <c r="AH266" i="4"/>
  <c r="AH255" i="4"/>
  <c r="AH256" i="4"/>
  <c r="AH257" i="4"/>
  <c r="AH218" i="4"/>
  <c r="AH219" i="4"/>
  <c r="AH251" i="4"/>
  <c r="AH401" i="4"/>
  <c r="AH402" i="4"/>
  <c r="AH403"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296" i="4"/>
  <c r="AZ296" i="4"/>
  <c r="BA296" i="4"/>
  <c r="AY156" i="4"/>
  <c r="AZ156" i="4"/>
  <c r="BA156" i="4"/>
  <c r="AY451" i="4"/>
  <c r="AZ451" i="4"/>
  <c r="BA451" i="4"/>
  <c r="AY215" i="4"/>
  <c r="AZ215" i="4"/>
  <c r="BA215" i="4"/>
  <c r="AY299" i="4"/>
  <c r="AZ299" i="4"/>
  <c r="BA299" i="4"/>
  <c r="AY35" i="4"/>
  <c r="AZ35" i="4"/>
  <c r="BA35" i="4"/>
  <c r="AY133" i="4"/>
  <c r="AZ133" i="4"/>
  <c r="BA133" i="4"/>
  <c r="AY300" i="4"/>
  <c r="AZ300" i="4"/>
  <c r="BA300" i="4"/>
  <c r="AY216" i="4"/>
  <c r="AZ216" i="4"/>
  <c r="BA216" i="4"/>
  <c r="AY297" i="4"/>
  <c r="AZ297" i="4"/>
  <c r="BA297" i="4"/>
  <c r="AY37" i="4"/>
  <c r="AZ37" i="4"/>
  <c r="BA37" i="4"/>
  <c r="AY415" i="4"/>
  <c r="AZ415" i="4"/>
  <c r="BA415" i="4"/>
  <c r="AY412" i="4"/>
  <c r="AZ412" i="4"/>
  <c r="BA412" i="4"/>
  <c r="AY104" i="4"/>
  <c r="AZ104" i="4"/>
  <c r="BA104" i="4"/>
  <c r="AY416" i="4"/>
  <c r="AZ416" i="4"/>
  <c r="BA416" i="4"/>
  <c r="AY134" i="4"/>
  <c r="AZ134" i="4"/>
  <c r="BA134" i="4"/>
  <c r="AY376" i="4"/>
  <c r="AZ376" i="4"/>
  <c r="BA376" i="4"/>
  <c r="AY377" i="4"/>
  <c r="AZ377" i="4"/>
  <c r="BA377" i="4"/>
  <c r="AY378" i="4"/>
  <c r="AZ378" i="4"/>
  <c r="BA378" i="4"/>
  <c r="AY380" i="4"/>
  <c r="AZ380" i="4"/>
  <c r="BA380" i="4"/>
  <c r="AY381" i="4"/>
  <c r="AZ381" i="4"/>
  <c r="BA381" i="4"/>
  <c r="AY382" i="4"/>
  <c r="AZ382" i="4"/>
  <c r="BA382" i="4"/>
  <c r="AY398" i="4"/>
  <c r="AZ398" i="4"/>
  <c r="BA398" i="4"/>
  <c r="AY101" i="4"/>
  <c r="AZ101" i="4"/>
  <c r="BA101" i="4"/>
  <c r="AY298" i="4"/>
  <c r="AZ298" i="4"/>
  <c r="BA298" i="4"/>
  <c r="AY413" i="4"/>
  <c r="AZ413" i="4"/>
  <c r="BA413" i="4"/>
  <c r="AY102" i="4"/>
  <c r="AZ102" i="4"/>
  <c r="BA102" i="4"/>
  <c r="AY157" i="4"/>
  <c r="AZ157" i="4"/>
  <c r="BA157" i="4"/>
  <c r="AY3" i="4"/>
  <c r="AZ3" i="4"/>
  <c r="BA3" i="4"/>
  <c r="AY17" i="4"/>
  <c r="AZ17" i="4"/>
  <c r="BA17" i="4"/>
  <c r="AY85" i="4"/>
  <c r="AZ85" i="4"/>
  <c r="BA85" i="4"/>
  <c r="AY92" i="4"/>
  <c r="AZ92" i="4"/>
  <c r="BA92" i="4"/>
  <c r="AY97" i="4"/>
  <c r="AZ97" i="4"/>
  <c r="BA97" i="4"/>
  <c r="AY454" i="4"/>
  <c r="AZ454" i="4"/>
  <c r="BA454" i="4"/>
  <c r="AY455" i="4"/>
  <c r="AZ455" i="4"/>
  <c r="BA455" i="4"/>
  <c r="AY349" i="4"/>
  <c r="AZ349" i="4"/>
  <c r="BA349" i="4"/>
  <c r="AY350" i="4"/>
  <c r="AZ350" i="4"/>
  <c r="BA350" i="4"/>
  <c r="AY252" i="4"/>
  <c r="AZ252" i="4"/>
  <c r="BA252" i="4"/>
  <c r="AY351" i="4"/>
  <c r="AZ351" i="4"/>
  <c r="BA351" i="4"/>
  <c r="AY452" i="4"/>
  <c r="AZ452" i="4"/>
  <c r="BA452" i="4"/>
  <c r="AY253" i="4"/>
  <c r="AZ253" i="4"/>
  <c r="BA253" i="4"/>
  <c r="AY254" i="4"/>
  <c r="AZ254" i="4"/>
  <c r="BA254" i="4"/>
  <c r="AY399" i="4"/>
  <c r="AZ399" i="4"/>
  <c r="BA399" i="4"/>
  <c r="AY456" i="4"/>
  <c r="AZ456" i="4"/>
  <c r="BA456" i="4"/>
  <c r="AY288" i="4"/>
  <c r="AZ288" i="4"/>
  <c r="BA288" i="4"/>
  <c r="AY289" i="4"/>
  <c r="AZ289" i="4"/>
  <c r="BA289" i="4"/>
  <c r="AY290" i="4"/>
  <c r="AZ290" i="4"/>
  <c r="BA290" i="4"/>
  <c r="AY98" i="4"/>
  <c r="AZ98" i="4"/>
  <c r="BA98" i="4"/>
  <c r="AY99" i="4"/>
  <c r="AZ99" i="4"/>
  <c r="BA99" i="4"/>
  <c r="AY100" i="4"/>
  <c r="AZ100" i="4"/>
  <c r="BA100" i="4"/>
  <c r="AY400" i="4"/>
  <c r="AZ400" i="4"/>
  <c r="BA400" i="4"/>
  <c r="AY301" i="4"/>
  <c r="AZ301" i="4"/>
  <c r="BA301" i="4"/>
  <c r="AY217" i="4"/>
  <c r="AZ217" i="4"/>
  <c r="BA217" i="4"/>
  <c r="AY158" i="4"/>
  <c r="AZ158" i="4"/>
  <c r="BA158" i="4"/>
  <c r="AY453" i="4"/>
  <c r="AZ453" i="4"/>
  <c r="BA453" i="4"/>
  <c r="AY105" i="4"/>
  <c r="AZ105" i="4"/>
  <c r="BA105" i="4"/>
  <c r="AY115" i="4"/>
  <c r="AZ115" i="4"/>
  <c r="BA115" i="4"/>
  <c r="AY103" i="4"/>
  <c r="AZ103" i="4"/>
  <c r="BA103" i="4"/>
  <c r="AY12" i="4"/>
  <c r="AZ12" i="4"/>
  <c r="BA12" i="4"/>
  <c r="AY13" i="4"/>
  <c r="AZ13" i="4"/>
  <c r="BA13" i="4"/>
  <c r="AY417" i="4"/>
  <c r="AZ417" i="4"/>
  <c r="BA417" i="4"/>
  <c r="AY135" i="4"/>
  <c r="AZ135" i="4"/>
  <c r="BA135" i="4"/>
  <c r="AY19" i="4"/>
  <c r="AZ19" i="4"/>
  <c r="BA19" i="4"/>
  <c r="AY28" i="4"/>
  <c r="AZ28" i="4"/>
  <c r="BA28" i="4"/>
  <c r="AY43" i="4"/>
  <c r="AZ43" i="4"/>
  <c r="BA43" i="4"/>
  <c r="AY414" i="4"/>
  <c r="AZ414" i="4"/>
  <c r="BA414" i="4"/>
  <c r="AY160" i="4"/>
  <c r="AZ160" i="4"/>
  <c r="BA160" i="4"/>
  <c r="AY161" i="4"/>
  <c r="AZ161" i="4"/>
  <c r="BA161" i="4"/>
  <c r="AY162" i="4"/>
  <c r="AZ162" i="4"/>
  <c r="BA162" i="4"/>
  <c r="AY53" i="4"/>
  <c r="AZ53" i="4"/>
  <c r="BA53" i="4"/>
  <c r="AY54" i="4"/>
  <c r="AZ54" i="4"/>
  <c r="BA54" i="4"/>
  <c r="AY59" i="4"/>
  <c r="AZ59" i="4"/>
  <c r="BA59" i="4"/>
  <c r="AY163" i="4"/>
  <c r="AZ163" i="4"/>
  <c r="BA163" i="4"/>
  <c r="AY164" i="4"/>
  <c r="AZ164" i="4"/>
  <c r="BA164" i="4"/>
  <c r="AY165" i="4"/>
  <c r="AZ165" i="4"/>
  <c r="BA165" i="4"/>
  <c r="AY291" i="4"/>
  <c r="AZ291" i="4"/>
  <c r="BA291" i="4"/>
  <c r="AY292" i="4"/>
  <c r="AZ292" i="4"/>
  <c r="BA292" i="4"/>
  <c r="AY293" i="4"/>
  <c r="AZ293" i="4"/>
  <c r="BA293" i="4"/>
  <c r="AY258" i="4"/>
  <c r="AZ258" i="4"/>
  <c r="BA258" i="4"/>
  <c r="AY259" i="4"/>
  <c r="AZ259" i="4"/>
  <c r="BA259" i="4"/>
  <c r="AY260" i="4"/>
  <c r="AZ260" i="4"/>
  <c r="BA260" i="4"/>
  <c r="AY261" i="4"/>
  <c r="AZ261" i="4"/>
  <c r="BA261" i="4"/>
  <c r="AY262" i="4"/>
  <c r="AZ262" i="4"/>
  <c r="BA262" i="4"/>
  <c r="AY263" i="4"/>
  <c r="AZ263" i="4"/>
  <c r="BA263" i="4"/>
  <c r="AY166" i="4"/>
  <c r="AZ166" i="4"/>
  <c r="BA166" i="4"/>
  <c r="AY167" i="4"/>
  <c r="AZ167" i="4"/>
  <c r="BA167" i="4"/>
  <c r="AY214" i="4"/>
  <c r="AZ214" i="4"/>
  <c r="BA214" i="4"/>
  <c r="AY130" i="4"/>
  <c r="AZ130" i="4"/>
  <c r="BA130" i="4"/>
  <c r="AY131" i="4"/>
  <c r="AZ131" i="4"/>
  <c r="BA131" i="4"/>
  <c r="AY132" i="4"/>
  <c r="AZ132" i="4"/>
  <c r="BA132" i="4"/>
  <c r="AY264" i="4"/>
  <c r="AZ264" i="4"/>
  <c r="BA264" i="4"/>
  <c r="AY265" i="4"/>
  <c r="AZ265" i="4"/>
  <c r="BA265" i="4"/>
  <c r="AY266" i="4"/>
  <c r="AZ266" i="4"/>
  <c r="BA266" i="4"/>
  <c r="AY255" i="4"/>
  <c r="AZ255" i="4"/>
  <c r="BA255" i="4"/>
  <c r="AY256" i="4"/>
  <c r="AZ256" i="4"/>
  <c r="BA256" i="4"/>
  <c r="AY257" i="4"/>
  <c r="AZ257" i="4"/>
  <c r="BA257" i="4"/>
  <c r="AY218" i="4"/>
  <c r="AZ218" i="4"/>
  <c r="BA218" i="4"/>
  <c r="AY219" i="4"/>
  <c r="AZ219" i="4"/>
  <c r="BA219" i="4"/>
  <c r="AY251" i="4"/>
  <c r="AZ251" i="4"/>
  <c r="BA251" i="4"/>
  <c r="AY401" i="4"/>
  <c r="AZ401" i="4"/>
  <c r="BA401" i="4"/>
  <c r="AY402" i="4"/>
  <c r="AZ402" i="4"/>
  <c r="BA402" i="4"/>
  <c r="AY403" i="4"/>
  <c r="AZ403" i="4"/>
  <c r="BA403"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296" i="4"/>
  <c r="AR156" i="4"/>
  <c r="AR451" i="4"/>
  <c r="AR215" i="4"/>
  <c r="AR299" i="4"/>
  <c r="AR35" i="4"/>
  <c r="AR133" i="4"/>
  <c r="AR300" i="4"/>
  <c r="AR216" i="4"/>
  <c r="AR297" i="4"/>
  <c r="AR37" i="4"/>
  <c r="AR415" i="4"/>
  <c r="AR412" i="4"/>
  <c r="AR104" i="4"/>
  <c r="AR416" i="4"/>
  <c r="AR134" i="4"/>
  <c r="AR376" i="4"/>
  <c r="AR101" i="4"/>
  <c r="AR298" i="4"/>
  <c r="AR413" i="4"/>
  <c r="AR102" i="4"/>
  <c r="AR157" i="4"/>
  <c r="AR3" i="4"/>
  <c r="AR17" i="4"/>
  <c r="AR85" i="4"/>
  <c r="AR92" i="4"/>
  <c r="AR97" i="4"/>
  <c r="AR454" i="4"/>
  <c r="AR455" i="4"/>
  <c r="AR349" i="4"/>
  <c r="AR350" i="4"/>
  <c r="AR252" i="4"/>
  <c r="AR351" i="4"/>
  <c r="AR452" i="4"/>
  <c r="AR253" i="4"/>
  <c r="AR254" i="4"/>
  <c r="AR399" i="4"/>
  <c r="AR456" i="4"/>
  <c r="AR288" i="4"/>
  <c r="AR289" i="4"/>
  <c r="AR290" i="4"/>
  <c r="AR98" i="4"/>
  <c r="AR99" i="4"/>
  <c r="AR100" i="4"/>
  <c r="AR400" i="4"/>
  <c r="AR301" i="4"/>
  <c r="AR217" i="4"/>
  <c r="AR158" i="4"/>
  <c r="AR453" i="4"/>
  <c r="AR105" i="4"/>
  <c r="AR115" i="4"/>
  <c r="AR103" i="4"/>
  <c r="AR12" i="4"/>
  <c r="AR13" i="4"/>
  <c r="AR417" i="4"/>
  <c r="AR135" i="4"/>
  <c r="AR19" i="4"/>
  <c r="AR28" i="4"/>
  <c r="AR43" i="4"/>
  <c r="AR414" i="4"/>
  <c r="AR160" i="4"/>
  <c r="AR161" i="4"/>
  <c r="AR162" i="4"/>
  <c r="AR53" i="4"/>
  <c r="AR54" i="4"/>
  <c r="AR59" i="4"/>
  <c r="AR163" i="4"/>
  <c r="AR164" i="4"/>
  <c r="AR165" i="4"/>
  <c r="AR291" i="4"/>
  <c r="AR292" i="4"/>
  <c r="AR293" i="4"/>
  <c r="AR258" i="4"/>
  <c r="AR259" i="4"/>
  <c r="AR260" i="4"/>
  <c r="AR261" i="4"/>
  <c r="AR262" i="4"/>
  <c r="AR263" i="4"/>
  <c r="AR166" i="4"/>
  <c r="AR167" i="4"/>
  <c r="AR214" i="4"/>
  <c r="AR130" i="4"/>
  <c r="AR131" i="4"/>
  <c r="AR132" i="4"/>
  <c r="AR264" i="4"/>
  <c r="AR265" i="4"/>
  <c r="AR266" i="4"/>
  <c r="AR255" i="4"/>
  <c r="AR256" i="4"/>
  <c r="AR257" i="4"/>
  <c r="AR218" i="4"/>
  <c r="AR219" i="4"/>
  <c r="AR251" i="4"/>
  <c r="AR401" i="4"/>
  <c r="AR402" i="4"/>
  <c r="AR403"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296" i="4"/>
  <c r="AM156" i="4"/>
  <c r="AM451" i="4"/>
  <c r="AM215" i="4"/>
  <c r="AM299" i="4"/>
  <c r="AM35" i="4"/>
  <c r="AM133" i="4"/>
  <c r="AM300" i="4"/>
  <c r="AM216" i="4"/>
  <c r="AM297" i="4"/>
  <c r="AM37" i="4"/>
  <c r="AM415" i="4"/>
  <c r="AM412" i="4"/>
  <c r="AM104" i="4"/>
  <c r="AM416" i="4"/>
  <c r="AM134" i="4"/>
  <c r="AM376" i="4"/>
  <c r="AM101" i="4"/>
  <c r="AM298" i="4"/>
  <c r="AM413" i="4"/>
  <c r="AM102" i="4"/>
  <c r="AM157" i="4"/>
  <c r="AM3" i="4"/>
  <c r="AM17" i="4"/>
  <c r="AM85" i="4"/>
  <c r="AM92" i="4"/>
  <c r="AM97" i="4"/>
  <c r="AM454" i="4"/>
  <c r="AM455" i="4"/>
  <c r="AM349" i="4"/>
  <c r="AM350" i="4"/>
  <c r="AM252" i="4"/>
  <c r="AM351" i="4"/>
  <c r="AM452" i="4"/>
  <c r="AM253" i="4"/>
  <c r="AM254" i="4"/>
  <c r="AM399" i="4"/>
  <c r="AM456" i="4"/>
  <c r="AM288" i="4"/>
  <c r="AM289" i="4"/>
  <c r="AM290" i="4"/>
  <c r="AM98" i="4"/>
  <c r="AM99" i="4"/>
  <c r="AM100" i="4"/>
  <c r="AM400" i="4"/>
  <c r="AM301" i="4"/>
  <c r="AM217" i="4"/>
  <c r="AM158" i="4"/>
  <c r="AM453" i="4"/>
  <c r="AM105" i="4"/>
  <c r="AM115" i="4"/>
  <c r="AM103" i="4"/>
  <c r="AM12" i="4"/>
  <c r="AM13" i="4"/>
  <c r="AM417" i="4"/>
  <c r="AM135" i="4"/>
  <c r="AM19" i="4"/>
  <c r="AM28" i="4"/>
  <c r="AM43" i="4"/>
  <c r="AM414" i="4"/>
  <c r="AM160" i="4"/>
  <c r="AM161" i="4"/>
  <c r="AM162" i="4"/>
  <c r="AM53" i="4"/>
  <c r="AM54" i="4"/>
  <c r="AM59" i="4"/>
  <c r="AM163" i="4"/>
  <c r="AM164" i="4"/>
  <c r="AM165" i="4"/>
  <c r="AM291" i="4"/>
  <c r="AM292" i="4"/>
  <c r="AM293" i="4"/>
  <c r="AM258" i="4"/>
  <c r="AM259" i="4"/>
  <c r="AM260" i="4"/>
  <c r="AM261" i="4"/>
  <c r="AM262" i="4"/>
  <c r="AM263" i="4"/>
  <c r="AM166" i="4"/>
  <c r="AM167" i="4"/>
  <c r="AM214" i="4"/>
  <c r="AM130" i="4"/>
  <c r="AM131" i="4"/>
  <c r="AM132" i="4"/>
  <c r="AM264" i="4"/>
  <c r="AM265" i="4"/>
  <c r="AM266" i="4"/>
  <c r="AM255" i="4"/>
  <c r="AM256" i="4"/>
  <c r="AM257" i="4"/>
  <c r="AM218" i="4"/>
  <c r="AM219" i="4"/>
  <c r="AM251" i="4"/>
  <c r="AM401" i="4"/>
  <c r="AM402" i="4"/>
  <c r="AM403"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296" i="4"/>
  <c r="AC156" i="4"/>
  <c r="AC451" i="4"/>
  <c r="AC215" i="4"/>
  <c r="AC299" i="4"/>
  <c r="AC35" i="4"/>
  <c r="AC133" i="4"/>
  <c r="AC300" i="4"/>
  <c r="AC216" i="4"/>
  <c r="AC297" i="4"/>
  <c r="AC37" i="4"/>
  <c r="AC415" i="4"/>
  <c r="AC412" i="4"/>
  <c r="AC104" i="4"/>
  <c r="AC416" i="4"/>
  <c r="AC134" i="4"/>
  <c r="AC376" i="4"/>
  <c r="AC101" i="4"/>
  <c r="AC298" i="4"/>
  <c r="AC413" i="4"/>
  <c r="AC102" i="4"/>
  <c r="AC157" i="4"/>
  <c r="AC3" i="4"/>
  <c r="AC17" i="4"/>
  <c r="AC85" i="4"/>
  <c r="AC92" i="4"/>
  <c r="AC97" i="4"/>
  <c r="AC454" i="4"/>
  <c r="AC455" i="4"/>
  <c r="AC349" i="4"/>
  <c r="AC350" i="4"/>
  <c r="AC252" i="4"/>
  <c r="AC351" i="4"/>
  <c r="AC452" i="4"/>
  <c r="AC253" i="4"/>
  <c r="AC254" i="4"/>
  <c r="AC399" i="4"/>
  <c r="AC456" i="4"/>
  <c r="AC288" i="4"/>
  <c r="AC289" i="4"/>
  <c r="AC290" i="4"/>
  <c r="AC98" i="4"/>
  <c r="AC99" i="4"/>
  <c r="AC100" i="4"/>
  <c r="AC400" i="4"/>
  <c r="AC301" i="4"/>
  <c r="AC217" i="4"/>
  <c r="AC158" i="4"/>
  <c r="AC453" i="4"/>
  <c r="AC105" i="4"/>
  <c r="AC115" i="4"/>
  <c r="AC103" i="4"/>
  <c r="AC12" i="4"/>
  <c r="AC13" i="4"/>
  <c r="AC417" i="4"/>
  <c r="AC135" i="4"/>
  <c r="AC19" i="4"/>
  <c r="AC28" i="4"/>
  <c r="AC43" i="4"/>
  <c r="AC414" i="4"/>
  <c r="AC160" i="4"/>
  <c r="AC161" i="4"/>
  <c r="AC162" i="4"/>
  <c r="AC53" i="4"/>
  <c r="AC54" i="4"/>
  <c r="AC59" i="4"/>
  <c r="AC163" i="4"/>
  <c r="AC164" i="4"/>
  <c r="AC165" i="4"/>
  <c r="AC291" i="4"/>
  <c r="AC292" i="4"/>
  <c r="AC293" i="4"/>
  <c r="AC258" i="4"/>
  <c r="AC259" i="4"/>
  <c r="AC260" i="4"/>
  <c r="AC261" i="4"/>
  <c r="AC262" i="4"/>
  <c r="AC263" i="4"/>
  <c r="AC166" i="4"/>
  <c r="AC167" i="4"/>
  <c r="AC214" i="4"/>
  <c r="AC130" i="4"/>
  <c r="AC131" i="4"/>
  <c r="AC132" i="4"/>
  <c r="AC264" i="4"/>
  <c r="AC265" i="4"/>
  <c r="AC266" i="4"/>
  <c r="AC255" i="4"/>
  <c r="AC256" i="4"/>
  <c r="AC257" i="4"/>
  <c r="AC218" i="4"/>
  <c r="AC219" i="4"/>
  <c r="AC251" i="4"/>
  <c r="AC401" i="4"/>
  <c r="AC402" i="4"/>
  <c r="AC403"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296" i="4"/>
  <c r="X35" i="4"/>
  <c r="X133" i="4"/>
  <c r="X297" i="4"/>
  <c r="X37" i="4"/>
  <c r="X415" i="4"/>
  <c r="X412" i="4"/>
  <c r="X416" i="4"/>
  <c r="X134" i="4"/>
  <c r="X298" i="4"/>
  <c r="X413" i="4"/>
  <c r="X3" i="4"/>
  <c r="X17" i="4"/>
  <c r="X454" i="4"/>
  <c r="X455" i="4"/>
  <c r="X349" i="4"/>
  <c r="X350" i="4"/>
  <c r="X252" i="4"/>
  <c r="X351" i="4"/>
  <c r="X253" i="4"/>
  <c r="X254" i="4"/>
  <c r="X456" i="4"/>
  <c r="X288" i="4"/>
  <c r="X289" i="4"/>
  <c r="X290" i="4"/>
  <c r="X98" i="4"/>
  <c r="X99" i="4"/>
  <c r="X100" i="4"/>
  <c r="X12" i="4"/>
  <c r="X13" i="4"/>
  <c r="X417" i="4"/>
  <c r="X135" i="4"/>
  <c r="X19" i="4"/>
  <c r="X28" i="4"/>
  <c r="X43" i="4"/>
  <c r="X414" i="4"/>
  <c r="X160" i="4"/>
  <c r="X161" i="4"/>
  <c r="X162" i="4"/>
  <c r="X53" i="4"/>
  <c r="X54" i="4"/>
  <c r="X59" i="4"/>
  <c r="X163" i="4"/>
  <c r="X164" i="4"/>
  <c r="X165" i="4"/>
  <c r="X291" i="4"/>
  <c r="X292" i="4"/>
  <c r="X293" i="4"/>
  <c r="X258" i="4"/>
  <c r="X259" i="4"/>
  <c r="X260" i="4"/>
  <c r="X261" i="4"/>
  <c r="X262" i="4"/>
  <c r="X263" i="4"/>
  <c r="X166" i="4"/>
  <c r="X167" i="4"/>
  <c r="X214" i="4"/>
  <c r="X130" i="4"/>
  <c r="X131" i="4"/>
  <c r="X132" i="4"/>
  <c r="X264" i="4"/>
  <c r="X265" i="4"/>
  <c r="X266" i="4"/>
  <c r="X255" i="4"/>
  <c r="X256" i="4"/>
  <c r="X257" i="4"/>
  <c r="X218" i="4"/>
  <c r="X219" i="4"/>
  <c r="X251" i="4"/>
  <c r="X401" i="4"/>
  <c r="X402" i="4"/>
  <c r="X403"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Z438" i="4" l="1"/>
  <c r="AZ437" i="4"/>
  <c r="AZ436" i="4"/>
  <c r="AZ434" i="4"/>
  <c r="AX441" i="4"/>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6" i="7"/>
  <c r="G761" i="7" s="1"/>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579" i="14"/>
  <c r="E580" i="14"/>
  <c r="E581" i="14"/>
  <c r="E582" i="14"/>
  <c r="E583" i="14"/>
  <c r="E584" i="14"/>
  <c r="E585" i="14"/>
  <c r="E586" i="14"/>
  <c r="E587" i="14"/>
  <c r="E588" i="14"/>
  <c r="E652" i="14"/>
  <c r="E589" i="14"/>
  <c r="E650" i="14"/>
  <c r="E590" i="14"/>
  <c r="E591" i="14"/>
  <c r="E592" i="14"/>
  <c r="E593" i="14"/>
  <c r="E594" i="14"/>
  <c r="E595" i="14"/>
  <c r="E596" i="14"/>
  <c r="E597" i="14"/>
  <c r="E663" i="14"/>
  <c r="E598" i="14"/>
  <c r="E599" i="14"/>
  <c r="E600" i="14"/>
  <c r="E38" i="9"/>
  <c r="E39" i="9"/>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D414" i="8"/>
  <c r="E414" i="8"/>
  <c r="F414" i="8" s="1"/>
  <c r="I414" i="8"/>
  <c r="D415" i="8"/>
  <c r="E415" i="8"/>
  <c r="F415" i="8" s="1"/>
  <c r="I415" i="8"/>
  <c r="D416" i="8"/>
  <c r="E416" i="8"/>
  <c r="J416" i="8" s="1"/>
  <c r="I416" i="8"/>
  <c r="D417" i="8"/>
  <c r="E417" i="8"/>
  <c r="J417" i="8" s="1"/>
  <c r="I417" i="8"/>
  <c r="D418" i="8"/>
  <c r="E418" i="8"/>
  <c r="G418" i="8" s="1"/>
  <c r="I418" i="8"/>
  <c r="D419" i="8"/>
  <c r="E419" i="8"/>
  <c r="F419" i="8" s="1"/>
  <c r="I419"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G218" i="8" s="1"/>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F400" i="8" s="1"/>
  <c r="E401" i="8"/>
  <c r="E402" i="8"/>
  <c r="E403" i="8"/>
  <c r="F403" i="8" s="1"/>
  <c r="E404" i="8"/>
  <c r="F404" i="8" s="1"/>
  <c r="E405" i="8"/>
  <c r="E406" i="8"/>
  <c r="E407" i="8"/>
  <c r="E408" i="8"/>
  <c r="E409" i="8"/>
  <c r="E410" i="8"/>
  <c r="E411" i="8"/>
  <c r="F411" i="8" s="1"/>
  <c r="E412" i="8"/>
  <c r="E413"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D69" i="20" l="1"/>
  <c r="D88" i="20"/>
  <c r="D57" i="20"/>
  <c r="D9" i="20"/>
  <c r="D78" i="20"/>
  <c r="D50" i="20"/>
  <c r="D83" i="20"/>
  <c r="D79" i="20"/>
  <c r="D67" i="20"/>
  <c r="D15" i="20"/>
  <c r="D31" i="20"/>
  <c r="D32" i="20"/>
  <c r="D33" i="20"/>
  <c r="D84" i="20"/>
  <c r="D68" i="20"/>
  <c r="P503" i="4"/>
  <c r="P502" i="4"/>
  <c r="P501" i="4"/>
  <c r="P500" i="4"/>
  <c r="P507" i="4"/>
  <c r="Q446" i="4"/>
  <c r="BA446" i="4" s="1"/>
  <c r="P519" i="4"/>
  <c r="P510" i="4"/>
  <c r="P508" i="4"/>
  <c r="P505" i="4"/>
  <c r="P506" i="4"/>
  <c r="P504" i="4"/>
  <c r="P509" i="4"/>
  <c r="P520" i="4"/>
  <c r="P518" i="4"/>
  <c r="P517" i="4"/>
  <c r="P514" i="4"/>
  <c r="P513" i="4"/>
  <c r="P512" i="4"/>
  <c r="P516" i="4"/>
  <c r="P515" i="4"/>
  <c r="P511" i="4"/>
  <c r="G436" i="8"/>
  <c r="G435" i="8"/>
  <c r="G423" i="8"/>
  <c r="G422" i="8"/>
  <c r="G437" i="8"/>
  <c r="G439" i="8"/>
  <c r="G434" i="8"/>
  <c r="G421" i="8"/>
  <c r="P435" i="4"/>
  <c r="AX435" i="4" s="1"/>
  <c r="P73" i="4"/>
  <c r="P436" i="4"/>
  <c r="AX436" i="4" s="1"/>
  <c r="P78" i="4"/>
  <c r="P437" i="4"/>
  <c r="AX437" i="4" s="1"/>
  <c r="P84" i="4"/>
  <c r="P438" i="4"/>
  <c r="AX438" i="4" s="1"/>
  <c r="P346" i="4"/>
  <c r="P439" i="4"/>
  <c r="AX439" i="4" s="1"/>
  <c r="P347" i="4"/>
  <c r="P440" i="4"/>
  <c r="P348" i="4"/>
  <c r="P472" i="4"/>
  <c r="P473" i="4"/>
  <c r="P442" i="4"/>
  <c r="P433" i="4"/>
  <c r="AX433" i="4" s="1"/>
  <c r="P444" i="4"/>
  <c r="P446" i="4"/>
  <c r="AX446" i="4" s="1"/>
  <c r="P434" i="4"/>
  <c r="AX434" i="4" s="1"/>
  <c r="P432" i="4"/>
  <c r="AX432" i="4" s="1"/>
  <c r="G420" i="8"/>
  <c r="G424" i="8"/>
  <c r="F218" i="8"/>
  <c r="G752" i="7"/>
  <c r="G801" i="7"/>
  <c r="G810" i="7"/>
  <c r="G798" i="7"/>
  <c r="F205" i="8"/>
  <c r="D103" i="5"/>
  <c r="D104" i="5"/>
  <c r="D101" i="5"/>
  <c r="D102" i="5"/>
  <c r="G784" i="7"/>
  <c r="G785" i="7"/>
  <c r="G751" i="7"/>
  <c r="G439" i="7"/>
  <c r="G808" i="7"/>
  <c r="G807" i="7"/>
  <c r="G782" i="7"/>
  <c r="G754" i="7"/>
  <c r="G778" i="7"/>
  <c r="G755" i="7"/>
  <c r="G402" i="8"/>
  <c r="F38" i="9"/>
  <c r="G777" i="7"/>
  <c r="G759" i="7"/>
  <c r="G753" i="7"/>
  <c r="G401" i="8"/>
  <c r="G797" i="7"/>
  <c r="G760" i="7"/>
  <c r="G767" i="7"/>
  <c r="G762" i="7"/>
  <c r="G406" i="8"/>
  <c r="G768" i="7"/>
  <c r="G749" i="7"/>
  <c r="G405" i="8"/>
  <c r="G750" i="7"/>
  <c r="G764" i="7"/>
  <c r="G757" i="7"/>
  <c r="AW471" i="4"/>
  <c r="T471" i="4"/>
  <c r="AW279" i="4"/>
  <c r="T279" i="4"/>
  <c r="AW281" i="4"/>
  <c r="T281" i="4"/>
  <c r="AW445" i="4"/>
  <c r="AW467" i="4"/>
  <c r="AW459" i="4"/>
  <c r="AW465" i="4"/>
  <c r="G404" i="8"/>
  <c r="G403" i="8"/>
  <c r="F217" i="8"/>
  <c r="F402" i="8"/>
  <c r="G417" i="8"/>
  <c r="G799" i="7"/>
  <c r="G763" i="7"/>
  <c r="F39" i="9"/>
  <c r="G765" i="7"/>
  <c r="G766" i="7"/>
  <c r="G756" i="7"/>
  <c r="G769" i="7"/>
  <c r="G748" i="7"/>
  <c r="D100" i="5"/>
  <c r="D99" i="5"/>
  <c r="E99" i="5" s="1"/>
  <c r="F417" i="8"/>
  <c r="G222" i="8"/>
  <c r="G216" i="8"/>
  <c r="F406" i="8"/>
  <c r="F405" i="8"/>
  <c r="J418" i="8"/>
  <c r="F240" i="8"/>
  <c r="G416" i="8"/>
  <c r="G400" i="8"/>
  <c r="F418" i="8"/>
  <c r="J414" i="8"/>
  <c r="F401" i="8"/>
  <c r="G411" i="8"/>
  <c r="F416" i="8"/>
  <c r="J419" i="8"/>
  <c r="J415" i="8"/>
  <c r="G414" i="8"/>
  <c r="G419" i="8"/>
  <c r="G415"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507" i="4" l="1"/>
  <c r="AX500" i="4"/>
  <c r="AX501" i="4"/>
  <c r="AX502" i="4"/>
  <c r="AX503" i="4"/>
  <c r="AX511" i="4"/>
  <c r="AX515" i="4"/>
  <c r="AX516" i="4"/>
  <c r="AX512" i="4"/>
  <c r="AX513" i="4"/>
  <c r="AX514" i="4"/>
  <c r="AX517" i="4"/>
  <c r="AX518" i="4"/>
  <c r="AX520" i="4"/>
  <c r="AX509" i="4"/>
  <c r="AX504" i="4"/>
  <c r="AX506" i="4"/>
  <c r="AX508" i="4"/>
  <c r="AX510" i="4"/>
  <c r="AX519" i="4"/>
  <c r="AX505" i="4"/>
  <c r="AX346" i="4"/>
  <c r="AX472" i="4"/>
  <c r="AX348" i="4"/>
  <c r="AX78" i="4"/>
  <c r="E102" i="5"/>
  <c r="F102" i="5"/>
  <c r="G102" i="5" s="1"/>
  <c r="AX473" i="4"/>
  <c r="E101" i="5"/>
  <c r="F101" i="5"/>
  <c r="G101" i="5" s="1"/>
  <c r="AX84" i="4"/>
  <c r="E104" i="5"/>
  <c r="F104" i="5"/>
  <c r="G104" i="5" s="1"/>
  <c r="AX347" i="4"/>
  <c r="E103" i="5"/>
  <c r="F103" i="5"/>
  <c r="G103" i="5" s="1"/>
  <c r="AX73" i="4"/>
  <c r="F99" i="5"/>
  <c r="G99" i="5" s="1"/>
  <c r="F100" i="5"/>
  <c r="G100" i="5" s="1"/>
  <c r="E100" i="5"/>
  <c r="E571" i="14"/>
  <c r="E572" i="14"/>
  <c r="E573" i="14"/>
  <c r="E574" i="14"/>
  <c r="E575" i="14"/>
  <c r="E576" i="14"/>
  <c r="E577" i="14"/>
  <c r="E578" i="14"/>
  <c r="B742" i="7"/>
  <c r="C742" i="7"/>
  <c r="H742" i="7"/>
  <c r="D65" i="20" s="1"/>
  <c r="K742" i="7"/>
  <c r="L742" i="7"/>
  <c r="B743" i="7"/>
  <c r="C743" i="7"/>
  <c r="H743" i="7"/>
  <c r="D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D409" i="8"/>
  <c r="J409" i="8"/>
  <c r="D410" i="8"/>
  <c r="D411" i="8"/>
  <c r="D412" i="8"/>
  <c r="D413" i="8"/>
  <c r="P219" i="4" l="1"/>
  <c r="AX219" i="4" s="1"/>
  <c r="P418" i="4"/>
  <c r="AX418" i="4" s="1"/>
  <c r="P251" i="4"/>
  <c r="AX251" i="4" s="1"/>
  <c r="P218" i="4"/>
  <c r="AX218" i="4" s="1"/>
  <c r="P419" i="4"/>
  <c r="AX419" i="4" s="1"/>
  <c r="P401" i="4"/>
  <c r="AX401" i="4" s="1"/>
  <c r="P402" i="4"/>
  <c r="AX402" i="4" s="1"/>
  <c r="P403" i="4"/>
  <c r="AX403" i="4" s="1"/>
  <c r="D98" i="5"/>
  <c r="D97" i="5"/>
  <c r="D95" i="5"/>
  <c r="D96" i="5"/>
  <c r="I743" i="7"/>
  <c r="I771" i="7"/>
  <c r="F773" i="7"/>
  <c r="I772" i="7"/>
  <c r="F742" i="7"/>
  <c r="I742" i="7"/>
  <c r="J411" i="8"/>
  <c r="I781" i="7"/>
  <c r="I780" i="7"/>
  <c r="F771" i="7"/>
  <c r="F770" i="7"/>
  <c r="I770" i="7"/>
  <c r="F780" i="7"/>
  <c r="I773" i="7"/>
  <c r="F781" i="7"/>
  <c r="F743" i="7"/>
  <c r="F772" i="7"/>
  <c r="J412" i="8"/>
  <c r="J413" i="8"/>
  <c r="J410" i="8"/>
  <c r="E561" i="14"/>
  <c r="E562" i="14"/>
  <c r="E563" i="14"/>
  <c r="E564" i="14"/>
  <c r="E565" i="14"/>
  <c r="E566" i="14"/>
  <c r="E567" i="14"/>
  <c r="E568" i="14"/>
  <c r="E569" i="14"/>
  <c r="E570" i="14"/>
  <c r="D218" i="4"/>
  <c r="D219" i="4"/>
  <c r="D251" i="4"/>
  <c r="D418" i="4"/>
  <c r="D401" i="4"/>
  <c r="D402" i="4"/>
  <c r="D403"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C4" i="8"/>
  <c r="D4" i="8" s="1"/>
  <c r="C5" i="8"/>
  <c r="D5" i="8" s="1"/>
  <c r="C6" i="8"/>
  <c r="D6" i="8" s="1"/>
  <c r="C7" i="8"/>
  <c r="D7" i="8" s="1"/>
  <c r="C8" i="8"/>
  <c r="D8" i="8" s="1"/>
  <c r="C9" i="8"/>
  <c r="D9" i="8" s="1"/>
  <c r="Q36" i="4" s="1"/>
  <c r="C10" i="8"/>
  <c r="D10" i="8" s="1"/>
  <c r="C11" i="8"/>
  <c r="D11" i="8" s="1"/>
  <c r="Q60" i="4" s="1"/>
  <c r="C12" i="8"/>
  <c r="D12" i="8" s="1"/>
  <c r="C13" i="8"/>
  <c r="D13" i="8" s="1"/>
  <c r="C14" i="8"/>
  <c r="D14" i="8" s="1"/>
  <c r="C15" i="8"/>
  <c r="D15" i="8" s="1"/>
  <c r="Q30" i="4" s="1"/>
  <c r="C16" i="8"/>
  <c r="D16" i="8" s="1"/>
  <c r="C17" i="8"/>
  <c r="D17" i="8" s="1"/>
  <c r="Q22" i="4" s="1"/>
  <c r="C18" i="8"/>
  <c r="D18" i="8" s="1"/>
  <c r="C19" i="8"/>
  <c r="D19" i="8" s="1"/>
  <c r="C20" i="8"/>
  <c r="D20" i="8" s="1"/>
  <c r="C21" i="8"/>
  <c r="D21" i="8" s="1"/>
  <c r="Q57" i="4" s="1"/>
  <c r="C22" i="8"/>
  <c r="D22" i="8" s="1"/>
  <c r="C23" i="8"/>
  <c r="D23" i="8" s="1"/>
  <c r="C24" i="8"/>
  <c r="D24" i="8" s="1"/>
  <c r="C25" i="8"/>
  <c r="D25" i="8" s="1"/>
  <c r="Q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C37" i="8"/>
  <c r="D37" i="8" s="1"/>
  <c r="Q61" i="4" s="1"/>
  <c r="C38" i="8"/>
  <c r="D38" i="8" s="1"/>
  <c r="C39" i="8"/>
  <c r="D39" i="8" s="1"/>
  <c r="C40" i="8"/>
  <c r="D40" i="8" s="1"/>
  <c r="C41" i="8"/>
  <c r="D41" i="8" s="1"/>
  <c r="Q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6" i="8"/>
  <c r="C377" i="8"/>
  <c r="C378" i="8"/>
  <c r="C380" i="8"/>
  <c r="C381" i="8"/>
  <c r="D403" i="8"/>
  <c r="Q430" i="4" s="1"/>
  <c r="D387" i="8"/>
  <c r="J387" i="8"/>
  <c r="D388" i="8"/>
  <c r="J388" i="8"/>
  <c r="D389" i="8"/>
  <c r="D390" i="8"/>
  <c r="J390" i="8"/>
  <c r="D391" i="8"/>
  <c r="Q411" i="4" s="1"/>
  <c r="J391" i="8"/>
  <c r="D392" i="8"/>
  <c r="J392" i="8"/>
  <c r="D393" i="8"/>
  <c r="D394" i="8"/>
  <c r="J394" i="8"/>
  <c r="J395" i="8"/>
  <c r="D396" i="8"/>
  <c r="J396" i="8"/>
  <c r="D397" i="8"/>
  <c r="D398" i="8"/>
  <c r="J398" i="8"/>
  <c r="D399" i="8"/>
  <c r="J399" i="8"/>
  <c r="D400" i="8"/>
  <c r="J400" i="8"/>
  <c r="D401" i="8"/>
  <c r="D402" i="8"/>
  <c r="J402" i="8"/>
  <c r="J403" i="8"/>
  <c r="D404" i="8"/>
  <c r="J404" i="8"/>
  <c r="D405" i="8"/>
  <c r="D406" i="8"/>
  <c r="J406" i="8"/>
  <c r="D407" i="8"/>
  <c r="J407" i="8"/>
  <c r="D408" i="8"/>
  <c r="J408" i="8"/>
  <c r="B723" i="7"/>
  <c r="C723" i="7"/>
  <c r="H723" i="7"/>
  <c r="D30" i="20" s="1"/>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548" i="14"/>
  <c r="E549" i="14"/>
  <c r="E550" i="14"/>
  <c r="E551" i="14"/>
  <c r="E552" i="14"/>
  <c r="E553" i="14"/>
  <c r="E554" i="14"/>
  <c r="E555" i="14"/>
  <c r="E556" i="14"/>
  <c r="E557" i="14"/>
  <c r="E558" i="14"/>
  <c r="E559" i="14"/>
  <c r="E560" i="14"/>
  <c r="B775" i="7"/>
  <c r="C775" i="7"/>
  <c r="H775" i="7"/>
  <c r="K775" i="7"/>
  <c r="L775" i="7"/>
  <c r="B774" i="7"/>
  <c r="C774" i="7"/>
  <c r="H774" i="7"/>
  <c r="K774" i="7"/>
  <c r="L774" i="7"/>
  <c r="Q431" i="4" l="1"/>
  <c r="P431" i="4" s="1"/>
  <c r="AX431" i="4" s="1"/>
  <c r="Q410" i="4"/>
  <c r="P410" i="4" s="1"/>
  <c r="Q409" i="4"/>
  <c r="Q406" i="4"/>
  <c r="P406" i="4" s="1"/>
  <c r="Q407" i="4"/>
  <c r="P407" i="4" s="1"/>
  <c r="Q408" i="4"/>
  <c r="P408" i="4" s="1"/>
  <c r="P411" i="4"/>
  <c r="AX411" i="4" s="1"/>
  <c r="P427" i="4"/>
  <c r="P430" i="4"/>
  <c r="P428" i="4"/>
  <c r="P429" i="4"/>
  <c r="P409" i="4"/>
  <c r="BA411" i="4"/>
  <c r="BA431" i="4"/>
  <c r="F774" i="7"/>
  <c r="G774" i="7"/>
  <c r="F741" i="7"/>
  <c r="G741" i="7"/>
  <c r="I737" i="7"/>
  <c r="G737" i="7"/>
  <c r="F394" i="8"/>
  <c r="F387" i="8"/>
  <c r="F396" i="8"/>
  <c r="F388" i="8"/>
  <c r="F397" i="8"/>
  <c r="F407" i="8"/>
  <c r="F390" i="8"/>
  <c r="F399" i="8"/>
  <c r="F392" i="8"/>
  <c r="F393" i="8"/>
  <c r="F389" i="8"/>
  <c r="F391" i="8"/>
  <c r="F398" i="8"/>
  <c r="F408" i="8"/>
  <c r="F724" i="7"/>
  <c r="G724" i="7"/>
  <c r="F728" i="7"/>
  <c r="G728" i="7"/>
  <c r="I735" i="7"/>
  <c r="G735" i="7"/>
  <c r="F726" i="7"/>
  <c r="G726" i="7"/>
  <c r="G388" i="8"/>
  <c r="G397" i="8"/>
  <c r="G407" i="8"/>
  <c r="G389" i="8"/>
  <c r="G398" i="8"/>
  <c r="G408" i="8"/>
  <c r="G390" i="8"/>
  <c r="G399" i="8"/>
  <c r="G392" i="8"/>
  <c r="G387" i="8"/>
  <c r="F37" i="9"/>
  <c r="G393" i="8"/>
  <c r="G396" i="8"/>
  <c r="G391" i="8"/>
  <c r="G394" i="8"/>
  <c r="I775" i="7"/>
  <c r="G775" i="7"/>
  <c r="I740" i="7"/>
  <c r="G740" i="7"/>
  <c r="I727" i="7"/>
  <c r="G727" i="7"/>
  <c r="F723" i="7"/>
  <c r="G723" i="7"/>
  <c r="E37" i="9"/>
  <c r="D395" i="8"/>
  <c r="I723" i="7"/>
  <c r="J393" i="8"/>
  <c r="J389" i="8"/>
  <c r="J405" i="8"/>
  <c r="J397" i="8"/>
  <c r="J401" i="8"/>
  <c r="I741" i="7"/>
  <c r="I724" i="7"/>
  <c r="I739" i="7"/>
  <c r="F725" i="7"/>
  <c r="I774" i="7"/>
  <c r="F739" i="7"/>
  <c r="I726" i="7"/>
  <c r="F775" i="7"/>
  <c r="F735" i="7"/>
  <c r="F736" i="7"/>
  <c r="F729" i="7"/>
  <c r="I728" i="7"/>
  <c r="F737" i="7"/>
  <c r="I729" i="7"/>
  <c r="I736" i="7"/>
  <c r="F738" i="7"/>
  <c r="F727" i="7"/>
  <c r="F740" i="7"/>
  <c r="I738" i="7"/>
  <c r="I725" i="7"/>
  <c r="AZ7" i="4"/>
  <c r="AY7" i="4"/>
  <c r="AV257" i="4"/>
  <c r="AU257" i="4"/>
  <c r="AV256" i="4"/>
  <c r="AU256" i="4"/>
  <c r="AV255" i="4"/>
  <c r="AU255" i="4"/>
  <c r="AV266" i="4"/>
  <c r="AU266" i="4"/>
  <c r="AV265" i="4"/>
  <c r="AU265" i="4"/>
  <c r="AV264" i="4"/>
  <c r="AU264"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132" i="4"/>
  <c r="AU132" i="4"/>
  <c r="AV131" i="4"/>
  <c r="AU131" i="4"/>
  <c r="AV130" i="4"/>
  <c r="AU130" i="4"/>
  <c r="AV214" i="4"/>
  <c r="AU214" i="4"/>
  <c r="AV167" i="4"/>
  <c r="AU167" i="4"/>
  <c r="AV166" i="4"/>
  <c r="AU166" i="4"/>
  <c r="AV263" i="4"/>
  <c r="AU263" i="4"/>
  <c r="AV262" i="4"/>
  <c r="AU262" i="4"/>
  <c r="AV261" i="4"/>
  <c r="AU261" i="4"/>
  <c r="AV260" i="4"/>
  <c r="AU260" i="4"/>
  <c r="AV259" i="4"/>
  <c r="AU259" i="4"/>
  <c r="AV258" i="4"/>
  <c r="AU258" i="4"/>
  <c r="AV293" i="4"/>
  <c r="AU293" i="4"/>
  <c r="AV292" i="4"/>
  <c r="AU292" i="4"/>
  <c r="AV291" i="4"/>
  <c r="AU291" i="4"/>
  <c r="AV165" i="4"/>
  <c r="AU165" i="4"/>
  <c r="AV164" i="4"/>
  <c r="AU164" i="4"/>
  <c r="AV163" i="4"/>
  <c r="AU163" i="4"/>
  <c r="AV59" i="4"/>
  <c r="AU59" i="4"/>
  <c r="AV54" i="4"/>
  <c r="AU54" i="4"/>
  <c r="AV53" i="4"/>
  <c r="AU53" i="4"/>
  <c r="AV162" i="4"/>
  <c r="AU162" i="4"/>
  <c r="AV161" i="4"/>
  <c r="AU161" i="4"/>
  <c r="AV160" i="4"/>
  <c r="AU160" i="4"/>
  <c r="AV414" i="4"/>
  <c r="AU414" i="4"/>
  <c r="AV43" i="4"/>
  <c r="AU43" i="4"/>
  <c r="AV28" i="4"/>
  <c r="AU28" i="4"/>
  <c r="AV19" i="4"/>
  <c r="AU19" i="4"/>
  <c r="AV135" i="4"/>
  <c r="AU135" i="4"/>
  <c r="AV417" i="4"/>
  <c r="AU417" i="4"/>
  <c r="AV13" i="4"/>
  <c r="AU13" i="4"/>
  <c r="AV12" i="4"/>
  <c r="AU12" i="4"/>
  <c r="AV103" i="4"/>
  <c r="AU103" i="4"/>
  <c r="AV115" i="4"/>
  <c r="AU115" i="4"/>
  <c r="AV105" i="4"/>
  <c r="AU105" i="4"/>
  <c r="AV453" i="4"/>
  <c r="AU453" i="4"/>
  <c r="AV158" i="4"/>
  <c r="AU158" i="4"/>
  <c r="AV217" i="4"/>
  <c r="AU217" i="4"/>
  <c r="AV301" i="4"/>
  <c r="AU301" i="4"/>
  <c r="AV400" i="4"/>
  <c r="AU400" i="4"/>
  <c r="AV100" i="4"/>
  <c r="AU100" i="4"/>
  <c r="AV99" i="4"/>
  <c r="AU99" i="4"/>
  <c r="AV98" i="4"/>
  <c r="AU98" i="4"/>
  <c r="AV290" i="4"/>
  <c r="AU290" i="4"/>
  <c r="AV289" i="4"/>
  <c r="AU289" i="4"/>
  <c r="AV288" i="4"/>
  <c r="AU288" i="4"/>
  <c r="AV456" i="4"/>
  <c r="AU456" i="4"/>
  <c r="AV399" i="4"/>
  <c r="AU399" i="4"/>
  <c r="AV254" i="4"/>
  <c r="AU254" i="4"/>
  <c r="AV253" i="4"/>
  <c r="AU253" i="4"/>
  <c r="AV452" i="4"/>
  <c r="AU452" i="4"/>
  <c r="AV351" i="4"/>
  <c r="AU351" i="4"/>
  <c r="AV252" i="4"/>
  <c r="AU252" i="4"/>
  <c r="AV350" i="4"/>
  <c r="AU350" i="4"/>
  <c r="AV349" i="4"/>
  <c r="AU349" i="4"/>
  <c r="AV455" i="4"/>
  <c r="AU455" i="4"/>
  <c r="AV454" i="4"/>
  <c r="AU454" i="4"/>
  <c r="AV97" i="4"/>
  <c r="AU97" i="4"/>
  <c r="AV92" i="4"/>
  <c r="AU92" i="4"/>
  <c r="AV85" i="4"/>
  <c r="AU85" i="4"/>
  <c r="AV17" i="4"/>
  <c r="AU17" i="4"/>
  <c r="AV3" i="4"/>
  <c r="AU3" i="4"/>
  <c r="AV157" i="4"/>
  <c r="AU157" i="4"/>
  <c r="AV102" i="4"/>
  <c r="AU102" i="4"/>
  <c r="AV413" i="4"/>
  <c r="AU413" i="4"/>
  <c r="AV298" i="4"/>
  <c r="AU298" i="4"/>
  <c r="AV101" i="4"/>
  <c r="AU101" i="4"/>
  <c r="AV398" i="4"/>
  <c r="AU398" i="4"/>
  <c r="AV382" i="4"/>
  <c r="AU382" i="4"/>
  <c r="AV381" i="4"/>
  <c r="AU381" i="4"/>
  <c r="AV380" i="4"/>
  <c r="AU380" i="4"/>
  <c r="AV378" i="4"/>
  <c r="AU378" i="4"/>
  <c r="AV377" i="4"/>
  <c r="AU377" i="4"/>
  <c r="AV376" i="4"/>
  <c r="AU376" i="4"/>
  <c r="AV134" i="4"/>
  <c r="AU134" i="4"/>
  <c r="AV416" i="4"/>
  <c r="AU416" i="4"/>
  <c r="AV104" i="4"/>
  <c r="AU104" i="4"/>
  <c r="AV412" i="4"/>
  <c r="AU412" i="4"/>
  <c r="AV415" i="4"/>
  <c r="AU415" i="4"/>
  <c r="AV37" i="4"/>
  <c r="AU37" i="4"/>
  <c r="AV297" i="4"/>
  <c r="AU297" i="4"/>
  <c r="AV216" i="4"/>
  <c r="AU216" i="4"/>
  <c r="AV300" i="4"/>
  <c r="AU300" i="4"/>
  <c r="AV133" i="4"/>
  <c r="AU133" i="4"/>
  <c r="AV35" i="4"/>
  <c r="AU35" i="4"/>
  <c r="AV299" i="4"/>
  <c r="AU299" i="4"/>
  <c r="AV215" i="4"/>
  <c r="AU215" i="4"/>
  <c r="AV451" i="4"/>
  <c r="AU451" i="4"/>
  <c r="AV156" i="4"/>
  <c r="AU156" i="4"/>
  <c r="AV296" i="4"/>
  <c r="AU296"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257" i="4"/>
  <c r="AP257" i="4"/>
  <c r="AQ256" i="4"/>
  <c r="AP256" i="4"/>
  <c r="AQ255" i="4"/>
  <c r="AP255" i="4"/>
  <c r="AQ266" i="4"/>
  <c r="AP266" i="4"/>
  <c r="AQ265" i="4"/>
  <c r="AP265" i="4"/>
  <c r="AQ264" i="4"/>
  <c r="AP264"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132" i="4"/>
  <c r="AP132" i="4"/>
  <c r="AQ131" i="4"/>
  <c r="AP131" i="4"/>
  <c r="AQ130" i="4"/>
  <c r="AP130" i="4"/>
  <c r="AQ214" i="4"/>
  <c r="AP214" i="4"/>
  <c r="AQ167" i="4"/>
  <c r="AP167" i="4"/>
  <c r="AQ166" i="4"/>
  <c r="AP166" i="4"/>
  <c r="AQ263" i="4"/>
  <c r="AP263" i="4"/>
  <c r="AQ262" i="4"/>
  <c r="AP262" i="4"/>
  <c r="AQ261" i="4"/>
  <c r="AP261" i="4"/>
  <c r="AQ260" i="4"/>
  <c r="AP260" i="4"/>
  <c r="AQ259" i="4"/>
  <c r="AP259" i="4"/>
  <c r="AQ258" i="4"/>
  <c r="AP258" i="4"/>
  <c r="AQ293" i="4"/>
  <c r="AP293" i="4"/>
  <c r="AQ292" i="4"/>
  <c r="AP292" i="4"/>
  <c r="AQ291" i="4"/>
  <c r="AP291" i="4"/>
  <c r="AQ165" i="4"/>
  <c r="AP165" i="4"/>
  <c r="AQ164" i="4"/>
  <c r="AP164" i="4"/>
  <c r="AQ163" i="4"/>
  <c r="AP163" i="4"/>
  <c r="AQ59" i="4"/>
  <c r="AP59" i="4"/>
  <c r="AQ54" i="4"/>
  <c r="AP54" i="4"/>
  <c r="AQ53" i="4"/>
  <c r="AP53" i="4"/>
  <c r="AQ162" i="4"/>
  <c r="AP162" i="4"/>
  <c r="AQ161" i="4"/>
  <c r="AP161" i="4"/>
  <c r="AQ160" i="4"/>
  <c r="AP160" i="4"/>
  <c r="AQ414" i="4"/>
  <c r="AP414" i="4"/>
  <c r="AQ43" i="4"/>
  <c r="AP43" i="4"/>
  <c r="AQ28" i="4"/>
  <c r="AP28" i="4"/>
  <c r="AQ19" i="4"/>
  <c r="AP19" i="4"/>
  <c r="AQ135" i="4"/>
  <c r="AP135" i="4"/>
  <c r="AQ417" i="4"/>
  <c r="AP417" i="4"/>
  <c r="AQ13" i="4"/>
  <c r="AP13" i="4"/>
  <c r="AQ12" i="4"/>
  <c r="AP12" i="4"/>
  <c r="AQ103" i="4"/>
  <c r="AP103" i="4"/>
  <c r="AQ115" i="4"/>
  <c r="AP115" i="4"/>
  <c r="AQ105" i="4"/>
  <c r="AP105" i="4"/>
  <c r="AQ453" i="4"/>
  <c r="AP453" i="4"/>
  <c r="AQ158" i="4"/>
  <c r="AP158" i="4"/>
  <c r="AQ217" i="4"/>
  <c r="AP217" i="4"/>
  <c r="AQ301" i="4"/>
  <c r="AP301" i="4"/>
  <c r="AQ400" i="4"/>
  <c r="AP400" i="4"/>
  <c r="AQ100" i="4"/>
  <c r="AP100" i="4"/>
  <c r="AQ99" i="4"/>
  <c r="AP99" i="4"/>
  <c r="AQ98" i="4"/>
  <c r="AP98" i="4"/>
  <c r="AQ290" i="4"/>
  <c r="AP290" i="4"/>
  <c r="AQ289" i="4"/>
  <c r="AP289" i="4"/>
  <c r="AQ288" i="4"/>
  <c r="AP288" i="4"/>
  <c r="AQ456" i="4"/>
  <c r="AP456" i="4"/>
  <c r="AQ399" i="4"/>
  <c r="AP399" i="4"/>
  <c r="AQ254" i="4"/>
  <c r="AP254" i="4"/>
  <c r="AQ253" i="4"/>
  <c r="AP253" i="4"/>
  <c r="AQ452" i="4"/>
  <c r="AP452" i="4"/>
  <c r="AQ351" i="4"/>
  <c r="AP351" i="4"/>
  <c r="AQ252" i="4"/>
  <c r="AP252" i="4"/>
  <c r="AQ350" i="4"/>
  <c r="AP350" i="4"/>
  <c r="AQ349" i="4"/>
  <c r="AP349" i="4"/>
  <c r="AQ455" i="4"/>
  <c r="AP455" i="4"/>
  <c r="AQ454" i="4"/>
  <c r="AP454" i="4"/>
  <c r="AQ97" i="4"/>
  <c r="AP97" i="4"/>
  <c r="AQ92" i="4"/>
  <c r="AP92" i="4"/>
  <c r="AQ85" i="4"/>
  <c r="AP85" i="4"/>
  <c r="AQ17" i="4"/>
  <c r="AP17" i="4"/>
  <c r="AQ3" i="4"/>
  <c r="AP3" i="4"/>
  <c r="AQ157" i="4"/>
  <c r="AP157" i="4"/>
  <c r="AQ102" i="4"/>
  <c r="AP102" i="4"/>
  <c r="AQ413" i="4"/>
  <c r="AP413" i="4"/>
  <c r="AQ298" i="4"/>
  <c r="AP298" i="4"/>
  <c r="AQ101" i="4"/>
  <c r="AP101" i="4"/>
  <c r="AQ398" i="4"/>
  <c r="AP398" i="4"/>
  <c r="AQ382" i="4"/>
  <c r="AP382" i="4"/>
  <c r="AQ381" i="4"/>
  <c r="AP381" i="4"/>
  <c r="AQ380" i="4"/>
  <c r="AP380" i="4"/>
  <c r="AQ378" i="4"/>
  <c r="AP378" i="4"/>
  <c r="AQ377" i="4"/>
  <c r="AP377" i="4"/>
  <c r="AQ376" i="4"/>
  <c r="AP376" i="4"/>
  <c r="AQ134" i="4"/>
  <c r="AP134" i="4"/>
  <c r="AQ416" i="4"/>
  <c r="AP416" i="4"/>
  <c r="AQ104" i="4"/>
  <c r="AP104" i="4"/>
  <c r="AQ412" i="4"/>
  <c r="AP412" i="4"/>
  <c r="AQ415" i="4"/>
  <c r="AP415" i="4"/>
  <c r="AQ37" i="4"/>
  <c r="AP37" i="4"/>
  <c r="AQ297" i="4"/>
  <c r="AP297" i="4"/>
  <c r="AQ216" i="4"/>
  <c r="AP216" i="4"/>
  <c r="AQ300" i="4"/>
  <c r="AP300" i="4"/>
  <c r="AQ133" i="4"/>
  <c r="AP133" i="4"/>
  <c r="AQ35" i="4"/>
  <c r="AP35" i="4"/>
  <c r="AQ299" i="4"/>
  <c r="AP299" i="4"/>
  <c r="AQ215" i="4"/>
  <c r="AP215" i="4"/>
  <c r="AQ451" i="4"/>
  <c r="AP451" i="4"/>
  <c r="AQ156" i="4"/>
  <c r="AP156" i="4"/>
  <c r="AQ296" i="4"/>
  <c r="AP296"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257" i="4"/>
  <c r="AK257" i="4"/>
  <c r="AL256" i="4"/>
  <c r="AK256" i="4"/>
  <c r="AL255" i="4"/>
  <c r="AK255" i="4"/>
  <c r="AL266" i="4"/>
  <c r="AK266" i="4"/>
  <c r="AL265" i="4"/>
  <c r="AK265" i="4"/>
  <c r="AL264" i="4"/>
  <c r="AK264"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132" i="4"/>
  <c r="AK132" i="4"/>
  <c r="AL131" i="4"/>
  <c r="AK131" i="4"/>
  <c r="AL130" i="4"/>
  <c r="AK130" i="4"/>
  <c r="AL214" i="4"/>
  <c r="AK214" i="4"/>
  <c r="AL167" i="4"/>
  <c r="AK167" i="4"/>
  <c r="AL166" i="4"/>
  <c r="AK166" i="4"/>
  <c r="AL263" i="4"/>
  <c r="AK263" i="4"/>
  <c r="AL262" i="4"/>
  <c r="AK262" i="4"/>
  <c r="AL261" i="4"/>
  <c r="AK261" i="4"/>
  <c r="AL260" i="4"/>
  <c r="AK260" i="4"/>
  <c r="AL259" i="4"/>
  <c r="AK259" i="4"/>
  <c r="AL258" i="4"/>
  <c r="AK258" i="4"/>
  <c r="AL293" i="4"/>
  <c r="AK293" i="4"/>
  <c r="AL292" i="4"/>
  <c r="AK292" i="4"/>
  <c r="AL291" i="4"/>
  <c r="AK291" i="4"/>
  <c r="AL165" i="4"/>
  <c r="AK165" i="4"/>
  <c r="AL164" i="4"/>
  <c r="AK164" i="4"/>
  <c r="AL163" i="4"/>
  <c r="AK163" i="4"/>
  <c r="AL59" i="4"/>
  <c r="AK59" i="4"/>
  <c r="AL54" i="4"/>
  <c r="AK54" i="4"/>
  <c r="AL53" i="4"/>
  <c r="AK53" i="4"/>
  <c r="AL162" i="4"/>
  <c r="AK162" i="4"/>
  <c r="AL161" i="4"/>
  <c r="AK161" i="4"/>
  <c r="AL160" i="4"/>
  <c r="AK160" i="4"/>
  <c r="AL414" i="4"/>
  <c r="AK414" i="4"/>
  <c r="AL43" i="4"/>
  <c r="AK43" i="4"/>
  <c r="AL28" i="4"/>
  <c r="AK28" i="4"/>
  <c r="AL19" i="4"/>
  <c r="AK19" i="4"/>
  <c r="AL135" i="4"/>
  <c r="AK135" i="4"/>
  <c r="AL417" i="4"/>
  <c r="AK417" i="4"/>
  <c r="AL13" i="4"/>
  <c r="AK13" i="4"/>
  <c r="AL12" i="4"/>
  <c r="AK12" i="4"/>
  <c r="AL103" i="4"/>
  <c r="AK103" i="4"/>
  <c r="AL115" i="4"/>
  <c r="AK115" i="4"/>
  <c r="AL105" i="4"/>
  <c r="AK105" i="4"/>
  <c r="AL453" i="4"/>
  <c r="AK453" i="4"/>
  <c r="AL158" i="4"/>
  <c r="AK158" i="4"/>
  <c r="AL217" i="4"/>
  <c r="AK217" i="4"/>
  <c r="AL301" i="4"/>
  <c r="AK301" i="4"/>
  <c r="AL400" i="4"/>
  <c r="AK400" i="4"/>
  <c r="AL100" i="4"/>
  <c r="AK100" i="4"/>
  <c r="AL99" i="4"/>
  <c r="AK99" i="4"/>
  <c r="AL98" i="4"/>
  <c r="AK98" i="4"/>
  <c r="AL290" i="4"/>
  <c r="AK290" i="4"/>
  <c r="AL289" i="4"/>
  <c r="AK289" i="4"/>
  <c r="AL288" i="4"/>
  <c r="AK288" i="4"/>
  <c r="AL456" i="4"/>
  <c r="AK456" i="4"/>
  <c r="AL399" i="4"/>
  <c r="AK399" i="4"/>
  <c r="AL254" i="4"/>
  <c r="AK254" i="4"/>
  <c r="AL253" i="4"/>
  <c r="AK253" i="4"/>
  <c r="AL452" i="4"/>
  <c r="AK452" i="4"/>
  <c r="AL351" i="4"/>
  <c r="AK351" i="4"/>
  <c r="AL252" i="4"/>
  <c r="AK252" i="4"/>
  <c r="AL350" i="4"/>
  <c r="AK350" i="4"/>
  <c r="AL349" i="4"/>
  <c r="AK349" i="4"/>
  <c r="AL455" i="4"/>
  <c r="AK455" i="4"/>
  <c r="AL454" i="4"/>
  <c r="AK454" i="4"/>
  <c r="AL97" i="4"/>
  <c r="AK97" i="4"/>
  <c r="AL92" i="4"/>
  <c r="AK92" i="4"/>
  <c r="AL85" i="4"/>
  <c r="AK85" i="4"/>
  <c r="AL17" i="4"/>
  <c r="AK17" i="4"/>
  <c r="AL3" i="4"/>
  <c r="AK3" i="4"/>
  <c r="AL157" i="4"/>
  <c r="AK157" i="4"/>
  <c r="AL102" i="4"/>
  <c r="AK102" i="4"/>
  <c r="AL413" i="4"/>
  <c r="AK413" i="4"/>
  <c r="AL298" i="4"/>
  <c r="AK298" i="4"/>
  <c r="AL101" i="4"/>
  <c r="AK101" i="4"/>
  <c r="AL398" i="4"/>
  <c r="AK398" i="4"/>
  <c r="AL382" i="4"/>
  <c r="AK382" i="4"/>
  <c r="AL381" i="4"/>
  <c r="AK381" i="4"/>
  <c r="AL380" i="4"/>
  <c r="AK380" i="4"/>
  <c r="AL378" i="4"/>
  <c r="AK378" i="4"/>
  <c r="AL377" i="4"/>
  <c r="AK377" i="4"/>
  <c r="AL376" i="4"/>
  <c r="AK376" i="4"/>
  <c r="AL134" i="4"/>
  <c r="AK134" i="4"/>
  <c r="AL416" i="4"/>
  <c r="AK416" i="4"/>
  <c r="AL104" i="4"/>
  <c r="AK104" i="4"/>
  <c r="AL412" i="4"/>
  <c r="AK412" i="4"/>
  <c r="AL415" i="4"/>
  <c r="AK415" i="4"/>
  <c r="AL37" i="4"/>
  <c r="AK37" i="4"/>
  <c r="AL297" i="4"/>
  <c r="AK297" i="4"/>
  <c r="AL216" i="4"/>
  <c r="AK216" i="4"/>
  <c r="AL300" i="4"/>
  <c r="AK300" i="4"/>
  <c r="AL133" i="4"/>
  <c r="AK133" i="4"/>
  <c r="AL35" i="4"/>
  <c r="AK35" i="4"/>
  <c r="AL299" i="4"/>
  <c r="AK299" i="4"/>
  <c r="AL215" i="4"/>
  <c r="AK215" i="4"/>
  <c r="AL451" i="4"/>
  <c r="AK451" i="4"/>
  <c r="AL156" i="4"/>
  <c r="AK156" i="4"/>
  <c r="AL296" i="4"/>
  <c r="AK296"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257" i="4"/>
  <c r="AF257" i="4"/>
  <c r="AG256" i="4"/>
  <c r="AF256" i="4"/>
  <c r="AG255" i="4"/>
  <c r="AF255" i="4"/>
  <c r="AG266" i="4"/>
  <c r="AF266" i="4"/>
  <c r="AG265" i="4"/>
  <c r="AF265" i="4"/>
  <c r="AG264" i="4"/>
  <c r="AF264"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132" i="4"/>
  <c r="AF132" i="4"/>
  <c r="AG131" i="4"/>
  <c r="AF131" i="4"/>
  <c r="AG130" i="4"/>
  <c r="AF130" i="4"/>
  <c r="AG214" i="4"/>
  <c r="AF214" i="4"/>
  <c r="AG167" i="4"/>
  <c r="AF167" i="4"/>
  <c r="AG166" i="4"/>
  <c r="AF166" i="4"/>
  <c r="AG263" i="4"/>
  <c r="AF263" i="4"/>
  <c r="AG262" i="4"/>
  <c r="AF262" i="4"/>
  <c r="AG261" i="4"/>
  <c r="AF261" i="4"/>
  <c r="AG260" i="4"/>
  <c r="AF260" i="4"/>
  <c r="AG259" i="4"/>
  <c r="AF259" i="4"/>
  <c r="AG258" i="4"/>
  <c r="AF258" i="4"/>
  <c r="AG293" i="4"/>
  <c r="AF293" i="4"/>
  <c r="AG292" i="4"/>
  <c r="AF292" i="4"/>
  <c r="AG291" i="4"/>
  <c r="AF291" i="4"/>
  <c r="AG165" i="4"/>
  <c r="AF165" i="4"/>
  <c r="AG164" i="4"/>
  <c r="AF164" i="4"/>
  <c r="AG163" i="4"/>
  <c r="AF163" i="4"/>
  <c r="AG59" i="4"/>
  <c r="AF59" i="4"/>
  <c r="AG54" i="4"/>
  <c r="AF54" i="4"/>
  <c r="AG53" i="4"/>
  <c r="AF53" i="4"/>
  <c r="AG162" i="4"/>
  <c r="AF162" i="4"/>
  <c r="AG161" i="4"/>
  <c r="AF161" i="4"/>
  <c r="AG160" i="4"/>
  <c r="AF160" i="4"/>
  <c r="AG414" i="4"/>
  <c r="AF414" i="4"/>
  <c r="AG43" i="4"/>
  <c r="AF43" i="4"/>
  <c r="AG28" i="4"/>
  <c r="AF28" i="4"/>
  <c r="AG19" i="4"/>
  <c r="AF19" i="4"/>
  <c r="AG135" i="4"/>
  <c r="AF135" i="4"/>
  <c r="AG417" i="4"/>
  <c r="AF417" i="4"/>
  <c r="AG13" i="4"/>
  <c r="AF13" i="4"/>
  <c r="AG12" i="4"/>
  <c r="AF12" i="4"/>
  <c r="AG103" i="4"/>
  <c r="AF103" i="4"/>
  <c r="AG115" i="4"/>
  <c r="AF115" i="4"/>
  <c r="AG105" i="4"/>
  <c r="AF105" i="4"/>
  <c r="AG453" i="4"/>
  <c r="AF453" i="4"/>
  <c r="AG158" i="4"/>
  <c r="AF158" i="4"/>
  <c r="AG217" i="4"/>
  <c r="AF217" i="4"/>
  <c r="AG301" i="4"/>
  <c r="AF301" i="4"/>
  <c r="AG400" i="4"/>
  <c r="AF400" i="4"/>
  <c r="AG100" i="4"/>
  <c r="AF100" i="4"/>
  <c r="AG99" i="4"/>
  <c r="AF99" i="4"/>
  <c r="AG98" i="4"/>
  <c r="AF98" i="4"/>
  <c r="AG290" i="4"/>
  <c r="AF290" i="4"/>
  <c r="AG289" i="4"/>
  <c r="AF289" i="4"/>
  <c r="AG288" i="4"/>
  <c r="AF288" i="4"/>
  <c r="AG456" i="4"/>
  <c r="AF456" i="4"/>
  <c r="AG399" i="4"/>
  <c r="AF399" i="4"/>
  <c r="AG254" i="4"/>
  <c r="AF254" i="4"/>
  <c r="AG253" i="4"/>
  <c r="AF253" i="4"/>
  <c r="AG452" i="4"/>
  <c r="AF452" i="4"/>
  <c r="AG351" i="4"/>
  <c r="AF351" i="4"/>
  <c r="AG252" i="4"/>
  <c r="AF252" i="4"/>
  <c r="AG350" i="4"/>
  <c r="AF350" i="4"/>
  <c r="AG349" i="4"/>
  <c r="AF349" i="4"/>
  <c r="AG455" i="4"/>
  <c r="AF455" i="4"/>
  <c r="AG454" i="4"/>
  <c r="AF454" i="4"/>
  <c r="AG97" i="4"/>
  <c r="AF97" i="4"/>
  <c r="AG92" i="4"/>
  <c r="AF92" i="4"/>
  <c r="AG85" i="4"/>
  <c r="AF85" i="4"/>
  <c r="AG17" i="4"/>
  <c r="AF17" i="4"/>
  <c r="AG3" i="4"/>
  <c r="AF3" i="4"/>
  <c r="AG157" i="4"/>
  <c r="AF157" i="4"/>
  <c r="AG102" i="4"/>
  <c r="AF102" i="4"/>
  <c r="AG413" i="4"/>
  <c r="AF413" i="4"/>
  <c r="AG298" i="4"/>
  <c r="AF298" i="4"/>
  <c r="AG101" i="4"/>
  <c r="AF101" i="4"/>
  <c r="AG398" i="4"/>
  <c r="AF398" i="4"/>
  <c r="AG382" i="4"/>
  <c r="AF382" i="4"/>
  <c r="AG381" i="4"/>
  <c r="AF381" i="4"/>
  <c r="AG380" i="4"/>
  <c r="AF380" i="4"/>
  <c r="AG378" i="4"/>
  <c r="AF378" i="4"/>
  <c r="AG377" i="4"/>
  <c r="AF377" i="4"/>
  <c r="AG376" i="4"/>
  <c r="AF376" i="4"/>
  <c r="AG134" i="4"/>
  <c r="AF134" i="4"/>
  <c r="AG416" i="4"/>
  <c r="AF416" i="4"/>
  <c r="AG104" i="4"/>
  <c r="AF104" i="4"/>
  <c r="AG412" i="4"/>
  <c r="AF412" i="4"/>
  <c r="AG415" i="4"/>
  <c r="AF415" i="4"/>
  <c r="AG37" i="4"/>
  <c r="AF37" i="4"/>
  <c r="AG297" i="4"/>
  <c r="AF297" i="4"/>
  <c r="AG216" i="4"/>
  <c r="AF216" i="4"/>
  <c r="AG300" i="4"/>
  <c r="AF300" i="4"/>
  <c r="AG133" i="4"/>
  <c r="AF133" i="4"/>
  <c r="AG35" i="4"/>
  <c r="AF35" i="4"/>
  <c r="AG299" i="4"/>
  <c r="AF299" i="4"/>
  <c r="AG215" i="4"/>
  <c r="AF215" i="4"/>
  <c r="AG451" i="4"/>
  <c r="AF451" i="4"/>
  <c r="AG156" i="4"/>
  <c r="AF156" i="4"/>
  <c r="AG296" i="4"/>
  <c r="AF296"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257" i="4"/>
  <c r="AB256" i="4"/>
  <c r="AB255" i="4"/>
  <c r="AB266" i="4"/>
  <c r="AB265" i="4"/>
  <c r="AB264"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132" i="4"/>
  <c r="AB131" i="4"/>
  <c r="AB130" i="4"/>
  <c r="AB214" i="4"/>
  <c r="AB167" i="4"/>
  <c r="AB166" i="4"/>
  <c r="AB263" i="4"/>
  <c r="AB262" i="4"/>
  <c r="AB261" i="4"/>
  <c r="AB260" i="4"/>
  <c r="AB259" i="4"/>
  <c r="AB258" i="4"/>
  <c r="AB293" i="4"/>
  <c r="AB292" i="4"/>
  <c r="AB291" i="4"/>
  <c r="AB165" i="4"/>
  <c r="AB164" i="4"/>
  <c r="AB163" i="4"/>
  <c r="AB59" i="4"/>
  <c r="AB54" i="4"/>
  <c r="AB53" i="4"/>
  <c r="AB162" i="4"/>
  <c r="AB161" i="4"/>
  <c r="AB160" i="4"/>
  <c r="AB414" i="4"/>
  <c r="AB43" i="4"/>
  <c r="AB28" i="4"/>
  <c r="AB19" i="4"/>
  <c r="AB135" i="4"/>
  <c r="AB417" i="4"/>
  <c r="AB13" i="4"/>
  <c r="AB12" i="4"/>
  <c r="AB103" i="4"/>
  <c r="AB115" i="4"/>
  <c r="AB105" i="4"/>
  <c r="AB453" i="4"/>
  <c r="AB158" i="4"/>
  <c r="AB217" i="4"/>
  <c r="AB301" i="4"/>
  <c r="AB400" i="4"/>
  <c r="AB100" i="4"/>
  <c r="AB99" i="4"/>
  <c r="AB98" i="4"/>
  <c r="AB290" i="4"/>
  <c r="AB289" i="4"/>
  <c r="AB288" i="4"/>
  <c r="AB456" i="4"/>
  <c r="AB399" i="4"/>
  <c r="AB254" i="4"/>
  <c r="AB253" i="4"/>
  <c r="AB452" i="4"/>
  <c r="AB351" i="4"/>
  <c r="AB252" i="4"/>
  <c r="AB350" i="4"/>
  <c r="AB349" i="4"/>
  <c r="AB455" i="4"/>
  <c r="AB454" i="4"/>
  <c r="AB97" i="4"/>
  <c r="AB92" i="4"/>
  <c r="AB85" i="4"/>
  <c r="AB17" i="4"/>
  <c r="AB3" i="4"/>
  <c r="AB157" i="4"/>
  <c r="AB102" i="4"/>
  <c r="AB413" i="4"/>
  <c r="AB298" i="4"/>
  <c r="AB101" i="4"/>
  <c r="AB398" i="4"/>
  <c r="AB382" i="4"/>
  <c r="AB381" i="4"/>
  <c r="AB380" i="4"/>
  <c r="AB378" i="4"/>
  <c r="AB377" i="4"/>
  <c r="AB376" i="4"/>
  <c r="AB134" i="4"/>
  <c r="AB416" i="4"/>
  <c r="AB104" i="4"/>
  <c r="AB412" i="4"/>
  <c r="AB415" i="4"/>
  <c r="AB37" i="4"/>
  <c r="AB297" i="4"/>
  <c r="AB216" i="4"/>
  <c r="AB300" i="4"/>
  <c r="AB133" i="4"/>
  <c r="AB35" i="4"/>
  <c r="AB299" i="4"/>
  <c r="AB215" i="4"/>
  <c r="AB451" i="4"/>
  <c r="AB156" i="4"/>
  <c r="AB296"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257" i="4"/>
  <c r="AA256" i="4"/>
  <c r="AA255" i="4"/>
  <c r="AA266" i="4"/>
  <c r="AA265" i="4"/>
  <c r="AA264"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132" i="4"/>
  <c r="AA131" i="4"/>
  <c r="AA130" i="4"/>
  <c r="AA214" i="4"/>
  <c r="AA167" i="4"/>
  <c r="AA166" i="4"/>
  <c r="AA263" i="4"/>
  <c r="AA262" i="4"/>
  <c r="AA261" i="4"/>
  <c r="AA260" i="4"/>
  <c r="AA259" i="4"/>
  <c r="AA258" i="4"/>
  <c r="AA293" i="4"/>
  <c r="AA292" i="4"/>
  <c r="AA291" i="4"/>
  <c r="AA165" i="4"/>
  <c r="AA164" i="4"/>
  <c r="AA163" i="4"/>
  <c r="AA59" i="4"/>
  <c r="AA54" i="4"/>
  <c r="AA53" i="4"/>
  <c r="AA162" i="4"/>
  <c r="AA161" i="4"/>
  <c r="AA160" i="4"/>
  <c r="AA414" i="4"/>
  <c r="AA43" i="4"/>
  <c r="AA28" i="4"/>
  <c r="AA19" i="4"/>
  <c r="AA135" i="4"/>
  <c r="AA417" i="4"/>
  <c r="AA13" i="4"/>
  <c r="AA12" i="4"/>
  <c r="AA103" i="4"/>
  <c r="AA115" i="4"/>
  <c r="AA105" i="4"/>
  <c r="AA453" i="4"/>
  <c r="AA158" i="4"/>
  <c r="AA217" i="4"/>
  <c r="AA301" i="4"/>
  <c r="AA400" i="4"/>
  <c r="AA100" i="4"/>
  <c r="AA99" i="4"/>
  <c r="AA98" i="4"/>
  <c r="AA290" i="4"/>
  <c r="AA289" i="4"/>
  <c r="AA288" i="4"/>
  <c r="AA456" i="4"/>
  <c r="AA399" i="4"/>
  <c r="AA254" i="4"/>
  <c r="AA253" i="4"/>
  <c r="AA452" i="4"/>
  <c r="AA351" i="4"/>
  <c r="AA252" i="4"/>
  <c r="AA350" i="4"/>
  <c r="AA349" i="4"/>
  <c r="AA455" i="4"/>
  <c r="AA454" i="4"/>
  <c r="AA97" i="4"/>
  <c r="AA92" i="4"/>
  <c r="AA85" i="4"/>
  <c r="AA17" i="4"/>
  <c r="AA3" i="4"/>
  <c r="AA157" i="4"/>
  <c r="AA102" i="4"/>
  <c r="AA413" i="4"/>
  <c r="AA298" i="4"/>
  <c r="AA101" i="4"/>
  <c r="AA398" i="4"/>
  <c r="AA382" i="4"/>
  <c r="AA381" i="4"/>
  <c r="AA380" i="4"/>
  <c r="AA378" i="4"/>
  <c r="AA377" i="4"/>
  <c r="AA376" i="4"/>
  <c r="AA134" i="4"/>
  <c r="AA416" i="4"/>
  <c r="AA104" i="4"/>
  <c r="AA412" i="4"/>
  <c r="AA415" i="4"/>
  <c r="AA37" i="4"/>
  <c r="AA297" i="4"/>
  <c r="AA216" i="4"/>
  <c r="AA300" i="4"/>
  <c r="AA133" i="4"/>
  <c r="AA35" i="4"/>
  <c r="AA299" i="4"/>
  <c r="AA215" i="4"/>
  <c r="AA451" i="4"/>
  <c r="AA156" i="4"/>
  <c r="AA296"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257" i="4"/>
  <c r="W256" i="4"/>
  <c r="W255" i="4"/>
  <c r="W266" i="4"/>
  <c r="W265" i="4"/>
  <c r="W264"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132" i="4"/>
  <c r="W131" i="4"/>
  <c r="W214" i="4"/>
  <c r="W167" i="4"/>
  <c r="W166" i="4"/>
  <c r="W263" i="4"/>
  <c r="W262" i="4"/>
  <c r="W261" i="4"/>
  <c r="W260" i="4"/>
  <c r="W259" i="4"/>
  <c r="W258" i="4"/>
  <c r="W293" i="4"/>
  <c r="W292" i="4"/>
  <c r="W291" i="4"/>
  <c r="W165" i="4"/>
  <c r="W164" i="4"/>
  <c r="W163" i="4"/>
  <c r="W59" i="4"/>
  <c r="W54" i="4"/>
  <c r="W53" i="4"/>
  <c r="W162" i="4"/>
  <c r="W161" i="4"/>
  <c r="W160" i="4"/>
  <c r="W414" i="4"/>
  <c r="W43" i="4"/>
  <c r="W28" i="4"/>
  <c r="W19" i="4"/>
  <c r="W135" i="4"/>
  <c r="W417" i="4"/>
  <c r="W13" i="4"/>
  <c r="W12" i="4"/>
  <c r="W103" i="4"/>
  <c r="W115" i="4"/>
  <c r="W105" i="4"/>
  <c r="W453" i="4"/>
  <c r="W158" i="4"/>
  <c r="W217" i="4"/>
  <c r="W301" i="4"/>
  <c r="W400" i="4"/>
  <c r="W100" i="4"/>
  <c r="W99" i="4"/>
  <c r="W98" i="4"/>
  <c r="W290" i="4"/>
  <c r="W289" i="4"/>
  <c r="W288" i="4"/>
  <c r="W456" i="4"/>
  <c r="W399" i="4"/>
  <c r="W254" i="4"/>
  <c r="W253" i="4"/>
  <c r="W452" i="4"/>
  <c r="W351" i="4"/>
  <c r="W252" i="4"/>
  <c r="W350" i="4"/>
  <c r="W349" i="4"/>
  <c r="W455" i="4"/>
  <c r="W454" i="4"/>
  <c r="W97" i="4"/>
  <c r="W92" i="4"/>
  <c r="W85" i="4"/>
  <c r="W17" i="4"/>
  <c r="W3" i="4"/>
  <c r="W157" i="4"/>
  <c r="W102" i="4"/>
  <c r="W413" i="4"/>
  <c r="W298" i="4"/>
  <c r="W101" i="4"/>
  <c r="W398" i="4"/>
  <c r="W382" i="4"/>
  <c r="W381" i="4"/>
  <c r="W380" i="4"/>
  <c r="W378" i="4"/>
  <c r="W377" i="4"/>
  <c r="W376" i="4"/>
  <c r="W134" i="4"/>
  <c r="W416" i="4"/>
  <c r="W104" i="4"/>
  <c r="W412" i="4"/>
  <c r="W415" i="4"/>
  <c r="W37" i="4"/>
  <c r="W297" i="4"/>
  <c r="W216" i="4"/>
  <c r="W300" i="4"/>
  <c r="W133" i="4"/>
  <c r="W35" i="4"/>
  <c r="W299" i="4"/>
  <c r="W215" i="4"/>
  <c r="W451" i="4"/>
  <c r="W156" i="4"/>
  <c r="W296"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257" i="4"/>
  <c r="V256" i="4"/>
  <c r="V255" i="4"/>
  <c r="V266" i="4"/>
  <c r="V265" i="4"/>
  <c r="V264"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132" i="4"/>
  <c r="V131" i="4"/>
  <c r="V130" i="4"/>
  <c r="V214" i="4"/>
  <c r="V167" i="4"/>
  <c r="V166" i="4"/>
  <c r="V263" i="4"/>
  <c r="V262" i="4"/>
  <c r="V261" i="4"/>
  <c r="V260" i="4"/>
  <c r="V259" i="4"/>
  <c r="V258" i="4"/>
  <c r="V293" i="4"/>
  <c r="V292" i="4"/>
  <c r="V291" i="4"/>
  <c r="V165" i="4"/>
  <c r="V164" i="4"/>
  <c r="V163" i="4"/>
  <c r="V59" i="4"/>
  <c r="V54" i="4"/>
  <c r="V53" i="4"/>
  <c r="V162" i="4"/>
  <c r="V161" i="4"/>
  <c r="V160" i="4"/>
  <c r="V414" i="4"/>
  <c r="V43" i="4"/>
  <c r="V28" i="4"/>
  <c r="V19" i="4"/>
  <c r="V135" i="4"/>
  <c r="V417" i="4"/>
  <c r="V13" i="4"/>
  <c r="V12" i="4"/>
  <c r="V103" i="4"/>
  <c r="V115" i="4"/>
  <c r="V105" i="4"/>
  <c r="V453" i="4"/>
  <c r="V158" i="4"/>
  <c r="V217" i="4"/>
  <c r="V301" i="4"/>
  <c r="V400" i="4"/>
  <c r="V100" i="4"/>
  <c r="V99" i="4"/>
  <c r="V98" i="4"/>
  <c r="V290" i="4"/>
  <c r="V289" i="4"/>
  <c r="V288" i="4"/>
  <c r="V456" i="4"/>
  <c r="V399" i="4"/>
  <c r="V254" i="4"/>
  <c r="V253" i="4"/>
  <c r="V452" i="4"/>
  <c r="V351" i="4"/>
  <c r="V252" i="4"/>
  <c r="V350" i="4"/>
  <c r="V349" i="4"/>
  <c r="V455" i="4"/>
  <c r="V454" i="4"/>
  <c r="V97" i="4"/>
  <c r="V92" i="4"/>
  <c r="V85" i="4"/>
  <c r="V17" i="4"/>
  <c r="V3" i="4"/>
  <c r="V157" i="4"/>
  <c r="V102" i="4"/>
  <c r="V413" i="4"/>
  <c r="V298" i="4"/>
  <c r="V101" i="4"/>
  <c r="V398" i="4"/>
  <c r="V382" i="4"/>
  <c r="V381" i="4"/>
  <c r="V380" i="4"/>
  <c r="V378" i="4"/>
  <c r="V377" i="4"/>
  <c r="V376" i="4"/>
  <c r="V134" i="4"/>
  <c r="V416" i="4"/>
  <c r="V104" i="4"/>
  <c r="V412" i="4"/>
  <c r="V415" i="4"/>
  <c r="V37" i="4"/>
  <c r="V297" i="4"/>
  <c r="V216" i="4"/>
  <c r="V300" i="4"/>
  <c r="V133" i="4"/>
  <c r="V35" i="4"/>
  <c r="V299" i="4"/>
  <c r="V215" i="4"/>
  <c r="V451" i="4"/>
  <c r="V156" i="4"/>
  <c r="V296"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AX409" i="4"/>
  <c r="BA408" i="4"/>
  <c r="AX408" i="4"/>
  <c r="BA410" i="4"/>
  <c r="AX410" i="4"/>
  <c r="BA407" i="4"/>
  <c r="AX407" i="4"/>
  <c r="BA429" i="4"/>
  <c r="AX429" i="4"/>
  <c r="BA406" i="4"/>
  <c r="AX406" i="4"/>
  <c r="BA428" i="4"/>
  <c r="AX428" i="4"/>
  <c r="BA430" i="4"/>
  <c r="AX430" i="4"/>
  <c r="BA427" i="4"/>
  <c r="AX427" i="4"/>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4" i="8"/>
  <c r="J255" i="8"/>
  <c r="J256" i="8"/>
  <c r="J257" i="8"/>
  <c r="J258" i="8"/>
  <c r="J259" i="8"/>
  <c r="J260" i="8"/>
  <c r="J262" i="8"/>
  <c r="J263" i="8"/>
  <c r="J264" i="8"/>
  <c r="J265" i="8"/>
  <c r="J266" i="8"/>
  <c r="J268" i="8"/>
  <c r="J269" i="8"/>
  <c r="J270" i="8"/>
  <c r="J271" i="8"/>
  <c r="J272" i="8"/>
  <c r="J273" i="8"/>
  <c r="J276" i="8"/>
  <c r="J277" i="8"/>
  <c r="J278" i="8"/>
  <c r="J279" i="8"/>
  <c r="J280" i="8"/>
  <c r="J281" i="8"/>
  <c r="J282" i="8"/>
  <c r="J284" i="8"/>
  <c r="J286" i="8"/>
  <c r="J287" i="8"/>
  <c r="J288" i="8"/>
  <c r="J289" i="8"/>
  <c r="J290" i="8"/>
  <c r="J292" i="8"/>
  <c r="J293" i="8"/>
  <c r="J294" i="8"/>
  <c r="J295" i="8"/>
  <c r="J296" i="8"/>
  <c r="J297" i="8"/>
  <c r="J299" i="8"/>
  <c r="J300" i="8"/>
  <c r="J301" i="8"/>
  <c r="J302" i="8"/>
  <c r="J303" i="8"/>
  <c r="J304" i="8"/>
  <c r="J305" i="8"/>
  <c r="J306" i="8"/>
  <c r="J308" i="8"/>
  <c r="J309" i="8"/>
  <c r="J310" i="8"/>
  <c r="J311" i="8"/>
  <c r="J312" i="8"/>
  <c r="J313" i="8"/>
  <c r="J314" i="8"/>
  <c r="J316" i="8"/>
  <c r="J317" i="8"/>
  <c r="J318" i="8"/>
  <c r="J319" i="8"/>
  <c r="J320" i="8"/>
  <c r="J321" i="8"/>
  <c r="J322" i="8"/>
  <c r="J324" i="8"/>
  <c r="J325" i="8"/>
  <c r="J326" i="8"/>
  <c r="J327" i="8"/>
  <c r="J328" i="8"/>
  <c r="J329" i="8"/>
  <c r="J332" i="8"/>
  <c r="J333" i="8"/>
  <c r="J334" i="8"/>
  <c r="J335" i="8"/>
  <c r="J336" i="8"/>
  <c r="J337" i="8"/>
  <c r="J339" i="8"/>
  <c r="J340" i="8"/>
  <c r="J341" i="8"/>
  <c r="J342" i="8"/>
  <c r="J343" i="8"/>
  <c r="J344" i="8"/>
  <c r="J345" i="8"/>
  <c r="J346" i="8"/>
  <c r="J348" i="8"/>
  <c r="J349" i="8"/>
  <c r="J350" i="8"/>
  <c r="J351" i="8"/>
  <c r="J352" i="8"/>
  <c r="J353" i="8"/>
  <c r="J354" i="8"/>
  <c r="J355" i="8"/>
  <c r="J356" i="8"/>
  <c r="J357" i="8"/>
  <c r="J358" i="8"/>
  <c r="J359" i="8"/>
  <c r="J360" i="8"/>
  <c r="J361" i="8"/>
  <c r="J363" i="8"/>
  <c r="J364" i="8"/>
  <c r="J365" i="8"/>
  <c r="J366" i="8"/>
  <c r="J367" i="8"/>
  <c r="J368" i="8"/>
  <c r="J369" i="8"/>
  <c r="J370" i="8"/>
  <c r="J371" i="8"/>
  <c r="J372" i="8"/>
  <c r="J373" i="8"/>
  <c r="J374" i="8"/>
  <c r="J375" i="8"/>
  <c r="J376" i="8"/>
  <c r="J377" i="8"/>
  <c r="J378" i="8"/>
  <c r="J379" i="8"/>
  <c r="J380" i="8"/>
  <c r="J381" i="8"/>
  <c r="J382" i="8"/>
  <c r="J383" i="8"/>
  <c r="J384" i="8"/>
  <c r="J385" i="8"/>
  <c r="J386"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3" i="8"/>
  <c r="J261" i="8"/>
  <c r="J267" i="8"/>
  <c r="J274" i="8"/>
  <c r="J275" i="8"/>
  <c r="J283" i="8"/>
  <c r="J285" i="8"/>
  <c r="J291" i="8"/>
  <c r="J298" i="8"/>
  <c r="J307" i="8"/>
  <c r="J315" i="8"/>
  <c r="J323" i="8"/>
  <c r="J330" i="8"/>
  <c r="J331" i="8"/>
  <c r="J338" i="8"/>
  <c r="J347" i="8"/>
  <c r="J362" i="8"/>
  <c r="J72" i="8" l="1"/>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257" i="4"/>
  <c r="D256" i="4"/>
  <c r="D255" i="4"/>
  <c r="D266" i="4"/>
  <c r="D265" i="4"/>
  <c r="D264" i="4"/>
  <c r="H730" i="7"/>
  <c r="H731" i="7"/>
  <c r="H732" i="7"/>
  <c r="H733" i="7"/>
  <c r="H734" i="7"/>
  <c r="H744" i="7"/>
  <c r="H745" i="7"/>
  <c r="H295" i="7"/>
  <c r="H716" i="7"/>
  <c r="D64" i="20" s="1"/>
  <c r="H717" i="7"/>
  <c r="D63" i="20" s="1"/>
  <c r="C295" i="7"/>
  <c r="C716" i="7"/>
  <c r="C717" i="7"/>
  <c r="B716" i="7"/>
  <c r="B717" i="7"/>
  <c r="B29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33" i="14"/>
  <c r="E765" i="14"/>
  <c r="E766" i="14"/>
  <c r="E34" i="14"/>
  <c r="E768" i="14"/>
  <c r="E769" i="14"/>
  <c r="E770" i="14"/>
  <c r="E35" i="14"/>
  <c r="E772" i="14"/>
  <c r="E36" i="14"/>
  <c r="E37" i="14"/>
  <c r="E775" i="14"/>
  <c r="E776" i="14"/>
  <c r="E777" i="14"/>
  <c r="E778" i="14"/>
  <c r="E779" i="14"/>
  <c r="E38" i="14"/>
  <c r="E781" i="14"/>
  <c r="E782" i="14"/>
  <c r="E39" i="14"/>
  <c r="E784"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783" i="14"/>
  <c r="E780" i="14"/>
  <c r="E774" i="14"/>
  <c r="E773" i="14"/>
  <c r="E771" i="14"/>
  <c r="E767" i="14"/>
  <c r="E764" i="14"/>
  <c r="E633" i="14"/>
  <c r="E438" i="14"/>
  <c r="E439" i="14"/>
  <c r="E440" i="14"/>
  <c r="E441" i="14"/>
  <c r="E634" i="14"/>
  <c r="E642"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49"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63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F173" i="8" s="1"/>
  <c r="B113" i="7"/>
  <c r="F284" i="8" s="1"/>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F333" i="8" s="1"/>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F313" i="8" s="1"/>
  <c r="B308" i="7"/>
  <c r="B309" i="7"/>
  <c r="F289" i="8" s="1"/>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5" i="9"/>
  <c r="F21" i="9"/>
  <c r="F35" i="9"/>
  <c r="P257" i="4" l="1"/>
  <c r="AX257" i="4" s="1"/>
  <c r="P256" i="4"/>
  <c r="AX256" i="4" s="1"/>
  <c r="P405" i="4"/>
  <c r="AX405" i="4" s="1"/>
  <c r="P255" i="4"/>
  <c r="AX255" i="4" s="1"/>
  <c r="P404" i="4"/>
  <c r="AX404" i="4" s="1"/>
  <c r="P264" i="4"/>
  <c r="AX264" i="4" s="1"/>
  <c r="P265" i="4"/>
  <c r="AX265" i="4" s="1"/>
  <c r="P266" i="4"/>
  <c r="AX266" i="4" s="1"/>
  <c r="D92" i="5"/>
  <c r="D91" i="5"/>
  <c r="D93" i="5"/>
  <c r="D94" i="5"/>
  <c r="F377" i="8"/>
  <c r="F369" i="8"/>
  <c r="F301" i="8"/>
  <c r="F380" i="8"/>
  <c r="G327" i="8"/>
  <c r="G335" i="8"/>
  <c r="G329" i="8"/>
  <c r="G336" i="8"/>
  <c r="G328" i="8"/>
  <c r="F31" i="9"/>
  <c r="G326" i="8"/>
  <c r="G164" i="8"/>
  <c r="G300" i="8"/>
  <c r="G165" i="8"/>
  <c r="G309" i="8"/>
  <c r="G158" i="8"/>
  <c r="G250" i="8"/>
  <c r="G159" i="8"/>
  <c r="G310" i="8"/>
  <c r="G146" i="8"/>
  <c r="G160" i="8"/>
  <c r="G280" i="8"/>
  <c r="G360" i="8"/>
  <c r="G161" i="8"/>
  <c r="F18" i="9"/>
  <c r="G163" i="8"/>
  <c r="G183" i="8"/>
  <c r="G162" i="8"/>
  <c r="G52" i="8"/>
  <c r="G172" i="8"/>
  <c r="G53" i="8"/>
  <c r="G54" i="8"/>
  <c r="G80" i="8"/>
  <c r="G251" i="8"/>
  <c r="G297" i="8"/>
  <c r="G305" i="8"/>
  <c r="G252" i="8"/>
  <c r="G55" i="8"/>
  <c r="G190" i="8"/>
  <c r="G87" i="8"/>
  <c r="G50" i="8"/>
  <c r="F10" i="9"/>
  <c r="G294" i="8"/>
  <c r="G49" i="8"/>
  <c r="G51" i="8"/>
  <c r="G283" i="8"/>
  <c r="G108" i="8"/>
  <c r="G101" i="8"/>
  <c r="G109" i="8"/>
  <c r="G102" i="8"/>
  <c r="G104" i="8"/>
  <c r="G103" i="8"/>
  <c r="F9" i="9"/>
  <c r="G288" i="8"/>
  <c r="G106" i="8"/>
  <c r="G186" i="8"/>
  <c r="G105" i="8"/>
  <c r="G107" i="8"/>
  <c r="F349" i="8"/>
  <c r="F362" i="8"/>
  <c r="F343" i="8"/>
  <c r="F344" i="8"/>
  <c r="F345" i="8"/>
  <c r="F353" i="8"/>
  <c r="F339" i="8"/>
  <c r="F347" i="8"/>
  <c r="F355" i="8"/>
  <c r="F341" i="8"/>
  <c r="F357" i="8"/>
  <c r="F342" i="8"/>
  <c r="F358" i="8"/>
  <c r="F346" i="8"/>
  <c r="F348" i="8"/>
  <c r="F354" i="8"/>
  <c r="F356" i="8"/>
  <c r="F338" i="8"/>
  <c r="F340" i="8"/>
  <c r="F351" i="8"/>
  <c r="F243" i="8"/>
  <c r="F244" i="8"/>
  <c r="F378" i="8"/>
  <c r="F246" i="8"/>
  <c r="F245" i="8"/>
  <c r="F332" i="8"/>
  <c r="F367" i="8"/>
  <c r="F376" i="8"/>
  <c r="F368" i="8"/>
  <c r="F363" i="8"/>
  <c r="F365" i="8"/>
  <c r="F366" i="8"/>
  <c r="F364" i="8"/>
  <c r="F312" i="8"/>
  <c r="F410" i="8"/>
  <c r="F302" i="8"/>
  <c r="F292" i="8"/>
  <c r="F330" i="8"/>
  <c r="F412" i="8"/>
  <c r="G720" i="7"/>
  <c r="G694" i="7"/>
  <c r="G686" i="7"/>
  <c r="G678" i="7"/>
  <c r="G670" i="7"/>
  <c r="G662" i="7"/>
  <c r="G654" i="7"/>
  <c r="G285" i="8"/>
  <c r="G210" i="8"/>
  <c r="G306" i="8"/>
  <c r="G314" i="8"/>
  <c r="G203" i="8"/>
  <c r="G23" i="8"/>
  <c r="G169" i="8"/>
  <c r="G189" i="8"/>
  <c r="G170" i="8"/>
  <c r="F8" i="9"/>
  <c r="G209" i="8"/>
  <c r="G256" i="8"/>
  <c r="G171" i="8"/>
  <c r="G167" i="8"/>
  <c r="G166" i="8"/>
  <c r="G168" i="8"/>
  <c r="G237" i="7"/>
  <c r="G253" i="8"/>
  <c r="G124" i="8"/>
  <c r="G207" i="8"/>
  <c r="G125" i="8"/>
  <c r="G277" i="8"/>
  <c r="G126" i="8"/>
  <c r="G274" i="8"/>
  <c r="G304" i="8"/>
  <c r="G179" i="8"/>
  <c r="F16" i="9"/>
  <c r="G175" i="8"/>
  <c r="G177" i="8"/>
  <c r="G176" i="8"/>
  <c r="G178" i="8"/>
  <c r="G123" i="8"/>
  <c r="G129" i="8"/>
  <c r="G192" i="8"/>
  <c r="G132" i="8"/>
  <c r="G148" i="8"/>
  <c r="G133" i="8"/>
  <c r="G141" i="8"/>
  <c r="G333" i="8"/>
  <c r="G134" i="8"/>
  <c r="G142" i="8"/>
  <c r="G136" i="8"/>
  <c r="G130" i="8"/>
  <c r="G131" i="8"/>
  <c r="G135" i="8"/>
  <c r="G147" i="8"/>
  <c r="G182" i="8"/>
  <c r="G138" i="8"/>
  <c r="G137" i="8"/>
  <c r="F24" i="9"/>
  <c r="G156" i="8"/>
  <c r="G149" i="8"/>
  <c r="G293" i="8"/>
  <c r="G150" i="8"/>
  <c r="G295" i="8"/>
  <c r="G359" i="8"/>
  <c r="G259" i="8"/>
  <c r="G145" i="8"/>
  <c r="F17" i="9"/>
  <c r="G152" i="8"/>
  <c r="G154" i="8"/>
  <c r="G153" i="8"/>
  <c r="G151" i="8"/>
  <c r="G155" i="8"/>
  <c r="G195" i="8"/>
  <c r="G28" i="8"/>
  <c r="G276" i="8"/>
  <c r="G308" i="8"/>
  <c r="G29" i="8"/>
  <c r="G255" i="8"/>
  <c r="G30" i="8"/>
  <c r="G32" i="8"/>
  <c r="G298" i="8"/>
  <c r="G82" i="8"/>
  <c r="G83" i="8"/>
  <c r="G26" i="8"/>
  <c r="G31" i="8"/>
  <c r="F11" i="9"/>
  <c r="G34" i="8"/>
  <c r="G196" i="8"/>
  <c r="G27" i="8"/>
  <c r="G201" i="8"/>
  <c r="G81" i="8"/>
  <c r="G206" i="8"/>
  <c r="G331" i="8"/>
  <c r="G4" i="8"/>
  <c r="G3" i="8"/>
  <c r="G5" i="8"/>
  <c r="G6" i="8"/>
  <c r="G22" i="8"/>
  <c r="G8" i="8"/>
  <c r="G64" i="8"/>
  <c r="G281" i="8"/>
  <c r="G7" i="8"/>
  <c r="G278" i="8"/>
  <c r="G9" i="8"/>
  <c r="G10" i="8"/>
  <c r="G191" i="8"/>
  <c r="G211" i="8"/>
  <c r="G286" i="8"/>
  <c r="G66" i="8"/>
  <c r="F3" i="9"/>
  <c r="G258" i="8"/>
  <c r="F296" i="8"/>
  <c r="F260" i="8"/>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91" i="8"/>
  <c r="G307" i="8"/>
  <c r="G20" i="8"/>
  <c r="G254" i="8"/>
  <c r="G21" i="8"/>
  <c r="G16" i="8"/>
  <c r="G24" i="8"/>
  <c r="G25" i="8"/>
  <c r="G18" i="8"/>
  <c r="F5" i="9"/>
  <c r="G352" i="8"/>
  <c r="G33" i="8"/>
  <c r="G187" i="8"/>
  <c r="G17" i="8"/>
  <c r="G58" i="8"/>
  <c r="G19" i="8"/>
  <c r="G229" i="7"/>
  <c r="G268" i="8"/>
  <c r="G323" i="8"/>
  <c r="G269" i="8"/>
  <c r="G324" i="8"/>
  <c r="G262" i="8"/>
  <c r="G270" i="8"/>
  <c r="G317" i="8"/>
  <c r="G325" i="8"/>
  <c r="G264" i="8"/>
  <c r="G272" i="8"/>
  <c r="G319" i="8"/>
  <c r="G266" i="8"/>
  <c r="G273" i="8"/>
  <c r="G267" i="8"/>
  <c r="G322" i="8"/>
  <c r="G320" i="8"/>
  <c r="F30" i="9"/>
  <c r="G263" i="8"/>
  <c r="G265" i="8"/>
  <c r="G318" i="8"/>
  <c r="G271" i="8"/>
  <c r="G198" i="8"/>
  <c r="G199" i="8"/>
  <c r="G197" i="8"/>
  <c r="F26" i="9"/>
  <c r="G289" i="8"/>
  <c r="G143" i="8"/>
  <c r="G144" i="8"/>
  <c r="F22" i="9"/>
  <c r="G275" i="8"/>
  <c r="G44" i="8"/>
  <c r="G60" i="8"/>
  <c r="G45" i="8"/>
  <c r="G61" i="8"/>
  <c r="G157" i="8"/>
  <c r="G46" i="8"/>
  <c r="G62" i="8"/>
  <c r="G303" i="8"/>
  <c r="G48" i="8"/>
  <c r="G47" i="8"/>
  <c r="G59" i="8"/>
  <c r="G194" i="8"/>
  <c r="G63" i="8"/>
  <c r="G139" i="8"/>
  <c r="F6" i="9"/>
  <c r="G68" i="8"/>
  <c r="G76" i="8"/>
  <c r="G100" i="8"/>
  <c r="F12" i="9"/>
  <c r="G69" i="8"/>
  <c r="G77" i="8"/>
  <c r="G208" i="8"/>
  <c r="G70" i="8"/>
  <c r="G78" i="8"/>
  <c r="G110" i="8"/>
  <c r="G257" i="8"/>
  <c r="G279" i="8"/>
  <c r="G287" i="8"/>
  <c r="G282" i="8"/>
  <c r="G67" i="8"/>
  <c r="G71" i="8"/>
  <c r="G74" i="8"/>
  <c r="G79" i="8"/>
  <c r="G43" i="8"/>
  <c r="G73" i="8"/>
  <c r="G75" i="8"/>
  <c r="F210" i="8"/>
  <c r="F285" i="8"/>
  <c r="F209" i="8"/>
  <c r="F256" i="8"/>
  <c r="F314" i="8"/>
  <c r="F306" i="8"/>
  <c r="F352" i="8"/>
  <c r="F291" i="8"/>
  <c r="F307" i="8"/>
  <c r="F254" i="8"/>
  <c r="G718" i="7"/>
  <c r="G708" i="7"/>
  <c r="G479" i="7"/>
  <c r="G133" i="7"/>
  <c r="G214" i="8"/>
  <c r="G261" i="8"/>
  <c r="G299" i="8"/>
  <c r="G315" i="8"/>
  <c r="G215" i="8"/>
  <c r="G223" i="8"/>
  <c r="G316" i="8"/>
  <c r="G224" i="8"/>
  <c r="G226" i="8"/>
  <c r="G212" i="8"/>
  <c r="G220" i="8"/>
  <c r="G228" i="8"/>
  <c r="G321" i="8"/>
  <c r="G213" i="8"/>
  <c r="G221" i="8"/>
  <c r="G229" i="8"/>
  <c r="G334" i="8"/>
  <c r="F25" i="9"/>
  <c r="G225" i="8"/>
  <c r="G227" i="8"/>
  <c r="G219" i="8"/>
  <c r="G381" i="8"/>
  <c r="F28" i="9"/>
  <c r="G247" i="8"/>
  <c r="G248" i="8"/>
  <c r="G249" i="8"/>
  <c r="G350" i="8"/>
  <c r="G116" i="8"/>
  <c r="G117" i="8"/>
  <c r="G118" i="8"/>
  <c r="G311" i="8"/>
  <c r="G112" i="8"/>
  <c r="G120" i="8"/>
  <c r="G361" i="8"/>
  <c r="G290" i="8"/>
  <c r="G114" i="8"/>
  <c r="G115" i="8"/>
  <c r="G119" i="8"/>
  <c r="G122" i="8"/>
  <c r="G111" i="8"/>
  <c r="F13" i="9"/>
  <c r="G113" i="8"/>
  <c r="G121" i="8"/>
  <c r="G185" i="8"/>
  <c r="G772" i="7"/>
  <c r="F327" i="8"/>
  <c r="F335" i="8"/>
  <c r="F328" i="8"/>
  <c r="F336" i="8"/>
  <c r="F329" i="8"/>
  <c r="F326" i="8"/>
  <c r="F250" i="8"/>
  <c r="F280" i="8"/>
  <c r="F360" i="8"/>
  <c r="F309" i="8"/>
  <c r="F310" i="8"/>
  <c r="F300" i="8"/>
  <c r="F251" i="8"/>
  <c r="F297" i="8"/>
  <c r="F305" i="8"/>
  <c r="F294" i="8"/>
  <c r="F252" i="8"/>
  <c r="F288" i="8"/>
  <c r="F283" i="8"/>
  <c r="G715" i="7"/>
  <c r="G707" i="7"/>
  <c r="G699" i="7"/>
  <c r="G691" i="7"/>
  <c r="G675" i="7"/>
  <c r="G667" i="7"/>
  <c r="G659" i="7"/>
  <c r="G651" i="7"/>
  <c r="G643" i="7"/>
  <c r="G635" i="7"/>
  <c r="G627" i="7"/>
  <c r="G611" i="7"/>
  <c r="G603" i="7"/>
  <c r="G595" i="7"/>
  <c r="G587" i="7"/>
  <c r="F386" i="8"/>
  <c r="F372" i="8"/>
  <c r="F375" i="8"/>
  <c r="F371" i="8"/>
  <c r="F373" i="8"/>
  <c r="F383" i="8"/>
  <c r="F395" i="8"/>
  <c r="F379" i="8"/>
  <c r="F384" i="8"/>
  <c r="F370" i="8"/>
  <c r="F374" i="8"/>
  <c r="F385" i="8"/>
  <c r="F382" i="8"/>
  <c r="G230" i="8"/>
  <c r="G238" i="8"/>
  <c r="G231" i="8"/>
  <c r="G239" i="8"/>
  <c r="G232" i="8"/>
  <c r="G409" i="8"/>
  <c r="G234" i="8"/>
  <c r="G242" i="8"/>
  <c r="G236" i="8"/>
  <c r="G337" i="8"/>
  <c r="G237" i="8"/>
  <c r="F27" i="9"/>
  <c r="G233" i="8"/>
  <c r="G235" i="8"/>
  <c r="G241" i="8"/>
  <c r="G413" i="8"/>
  <c r="G780" i="7"/>
  <c r="G742" i="7"/>
  <c r="G372" i="8"/>
  <c r="F36" i="9"/>
  <c r="G373" i="8"/>
  <c r="G375" i="8"/>
  <c r="G383" i="8"/>
  <c r="G374" i="8"/>
  <c r="G386" i="8"/>
  <c r="G371" i="8"/>
  <c r="G370" i="8"/>
  <c r="G384" i="8"/>
  <c r="G395" i="8"/>
  <c r="G379" i="8"/>
  <c r="G385" i="8"/>
  <c r="G382" i="8"/>
  <c r="G140" i="8"/>
  <c r="G180" i="8"/>
  <c r="F20" i="9"/>
  <c r="G313" i="8"/>
  <c r="G181" i="8"/>
  <c r="G380" i="8"/>
  <c r="G92" i="8"/>
  <c r="G93" i="8"/>
  <c r="G301" i="8"/>
  <c r="G94" i="8"/>
  <c r="G96" i="8"/>
  <c r="G98" i="8"/>
  <c r="G99" i="8"/>
  <c r="G90" i="8"/>
  <c r="G369" i="8"/>
  <c r="G95" i="8"/>
  <c r="G97" i="8"/>
  <c r="F14" i="9"/>
  <c r="G377" i="8"/>
  <c r="G89" i="8"/>
  <c r="G91" i="8"/>
  <c r="G193" i="8"/>
  <c r="G773" i="7"/>
  <c r="G770" i="7"/>
  <c r="G771" i="7"/>
  <c r="F226" i="8"/>
  <c r="F219" i="8"/>
  <c r="F227" i="8"/>
  <c r="F212" i="8"/>
  <c r="F220" i="8"/>
  <c r="F228" i="8"/>
  <c r="F321" i="8"/>
  <c r="F214" i="8"/>
  <c r="F261" i="8"/>
  <c r="F299" i="8"/>
  <c r="F315" i="8"/>
  <c r="F215" i="8"/>
  <c r="F223" i="8"/>
  <c r="F224" i="8"/>
  <c r="F381" i="8"/>
  <c r="F225" i="8"/>
  <c r="F334" i="8"/>
  <c r="F221" i="8"/>
  <c r="F316" i="8"/>
  <c r="F229" i="8"/>
  <c r="F213" i="8"/>
  <c r="F234" i="8"/>
  <c r="F242" i="8"/>
  <c r="F235" i="8"/>
  <c r="F236" i="8"/>
  <c r="F337" i="8"/>
  <c r="F230" i="8"/>
  <c r="F238" i="8"/>
  <c r="F231" i="8"/>
  <c r="F239" i="8"/>
  <c r="F232" i="8"/>
  <c r="F413" i="8"/>
  <c r="F233" i="8"/>
  <c r="F241" i="8"/>
  <c r="F237" i="8"/>
  <c r="F409" i="8"/>
  <c r="F304" i="8"/>
  <c r="F253" i="8"/>
  <c r="F207" i="8"/>
  <c r="F277" i="8"/>
  <c r="F274" i="8"/>
  <c r="F295" i="8"/>
  <c r="F359" i="8"/>
  <c r="F259" i="8"/>
  <c r="F293" i="8"/>
  <c r="F255" i="8"/>
  <c r="F298" i="8"/>
  <c r="F276" i="8"/>
  <c r="F308" i="8"/>
  <c r="F211" i="8"/>
  <c r="F258" i="8"/>
  <c r="F281" i="8"/>
  <c r="F206" i="8"/>
  <c r="F331" i="8"/>
  <c r="F278" i="8"/>
  <c r="F286" i="8"/>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246" i="8"/>
  <c r="G332" i="8"/>
  <c r="G351" i="8"/>
  <c r="G244" i="8"/>
  <c r="G245" i="8"/>
  <c r="G378" i="8"/>
  <c r="F29" i="9"/>
  <c r="G243" i="8"/>
  <c r="G363" i="8"/>
  <c r="G364" i="8"/>
  <c r="G365" i="8"/>
  <c r="G367" i="8"/>
  <c r="F34" i="9"/>
  <c r="G376" i="8"/>
  <c r="G366" i="8"/>
  <c r="G368" i="8"/>
  <c r="G284" i="8"/>
  <c r="G128" i="8"/>
  <c r="G127" i="8"/>
  <c r="G174" i="8"/>
  <c r="F19" i="9"/>
  <c r="G36" i="8"/>
  <c r="G292" i="8"/>
  <c r="G37" i="8"/>
  <c r="G200" i="8"/>
  <c r="G38" i="8"/>
  <c r="G202" i="8"/>
  <c r="G412" i="8"/>
  <c r="G40" i="8"/>
  <c r="G39" i="8"/>
  <c r="F7" i="9"/>
  <c r="G41" i="8"/>
  <c r="G312" i="8"/>
  <c r="G42" i="8"/>
  <c r="G410" i="8"/>
  <c r="G184" i="8"/>
  <c r="G65" i="8"/>
  <c r="G35" i="8"/>
  <c r="G302" i="8"/>
  <c r="G330" i="8"/>
  <c r="G743" i="7"/>
  <c r="F264" i="8"/>
  <c r="F272" i="8"/>
  <c r="F319" i="8"/>
  <c r="F265" i="8"/>
  <c r="F320" i="8"/>
  <c r="F266" i="8"/>
  <c r="F273" i="8"/>
  <c r="F268" i="8"/>
  <c r="F323" i="8"/>
  <c r="F262" i="8"/>
  <c r="F270" i="8"/>
  <c r="F317" i="8"/>
  <c r="F325" i="8"/>
  <c r="F263" i="8"/>
  <c r="F271" i="8"/>
  <c r="F318" i="8"/>
  <c r="F322" i="8"/>
  <c r="F267" i="8"/>
  <c r="F324" i="8"/>
  <c r="F269" i="8"/>
  <c r="F303" i="8"/>
  <c r="F275" i="8"/>
  <c r="F257" i="8"/>
  <c r="F279" i="8"/>
  <c r="F287" i="8"/>
  <c r="F208" i="8"/>
  <c r="F282" i="8"/>
  <c r="G713" i="7"/>
  <c r="G705" i="7"/>
  <c r="G349" i="8"/>
  <c r="F33" i="9"/>
  <c r="G362" i="8"/>
  <c r="G339" i="8"/>
  <c r="G347" i="8"/>
  <c r="G355" i="8"/>
  <c r="G340" i="8"/>
  <c r="G348" i="8"/>
  <c r="G356" i="8"/>
  <c r="G341" i="8"/>
  <c r="G357" i="8"/>
  <c r="G343" i="8"/>
  <c r="G345" i="8"/>
  <c r="G353" i="8"/>
  <c r="G354" i="8"/>
  <c r="G358" i="8"/>
  <c r="G338" i="8"/>
  <c r="G344" i="8"/>
  <c r="G346" i="8"/>
  <c r="F32" i="9"/>
  <c r="G342" i="8"/>
  <c r="G173" i="8"/>
  <c r="F23" i="9"/>
  <c r="G12" i="8"/>
  <c r="G84" i="8"/>
  <c r="G188" i="8"/>
  <c r="F4" i="9"/>
  <c r="G13" i="8"/>
  <c r="G85" i="8"/>
  <c r="G14" i="8"/>
  <c r="G86" i="8"/>
  <c r="G88" i="8"/>
  <c r="G204" i="8"/>
  <c r="G260" i="8"/>
  <c r="G57" i="8"/>
  <c r="G15" i="8"/>
  <c r="G296" i="8"/>
  <c r="G11" i="8"/>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F247" i="8"/>
  <c r="F248" i="8"/>
  <c r="F249" i="8"/>
  <c r="F350" i="8"/>
  <c r="F311" i="8"/>
  <c r="F361" i="8"/>
  <c r="F290" i="8"/>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88" i="4"/>
  <c r="D7" i="4"/>
  <c r="D151" i="4"/>
  <c r="D176" i="4"/>
  <c r="D26" i="4"/>
  <c r="D237" i="4"/>
  <c r="D20" i="4"/>
  <c r="D104" i="4"/>
  <c r="D382" i="4"/>
  <c r="D337" i="4"/>
  <c r="D398" i="4"/>
  <c r="D36" i="4"/>
  <c r="D290" i="4"/>
  <c r="D276" i="4"/>
  <c r="D132" i="4"/>
  <c r="D283" i="4"/>
  <c r="D190" i="4"/>
  <c r="D344" i="4"/>
  <c r="D156" i="4"/>
  <c r="D112" i="4"/>
  <c r="D369" i="4"/>
  <c r="D366" i="4"/>
  <c r="D34" i="4"/>
  <c r="D244" i="4"/>
  <c r="D118" i="4"/>
  <c r="D152" i="4"/>
  <c r="D109" i="4"/>
  <c r="D259" i="4"/>
  <c r="D138" i="4"/>
  <c r="D54" i="4"/>
  <c r="D47" i="4"/>
  <c r="D19" i="4"/>
  <c r="D454" i="4"/>
  <c r="D179" i="4"/>
  <c r="D352" i="4"/>
  <c r="D329" i="4"/>
  <c r="D114" i="4"/>
  <c r="D97" i="4"/>
  <c r="D389" i="4"/>
  <c r="D163" i="4"/>
  <c r="D270" i="4"/>
  <c r="D354" i="4"/>
  <c r="D318" i="4"/>
  <c r="D312" i="4"/>
  <c r="D225" i="4"/>
  <c r="D393" i="4"/>
  <c r="D188" i="4"/>
  <c r="D384" i="4"/>
  <c r="D452" i="4"/>
  <c r="D320" i="4"/>
  <c r="D314" i="4"/>
  <c r="D280" i="4"/>
  <c r="D387" i="4"/>
  <c r="D95" i="4"/>
  <c r="D324" i="4"/>
  <c r="D415" i="4"/>
  <c r="D326" i="4"/>
  <c r="D86" i="4"/>
  <c r="D293" i="4"/>
  <c r="D277" i="4"/>
  <c r="D42" i="4"/>
  <c r="D108" i="4"/>
  <c r="D353" i="4"/>
  <c r="D21" i="4"/>
  <c r="D119" i="4"/>
  <c r="D317" i="4"/>
  <c r="D311" i="4"/>
  <c r="D274" i="4"/>
  <c r="D9" i="4"/>
  <c r="D271" i="4"/>
  <c r="D121" i="4"/>
  <c r="D316" i="4"/>
  <c r="D310" i="4"/>
  <c r="D295" i="4"/>
  <c r="D135" i="4"/>
  <c r="D116" i="4"/>
  <c r="D160" i="4"/>
  <c r="D6" i="4"/>
  <c r="D216" i="4"/>
  <c r="D416" i="4"/>
  <c r="D297" i="4"/>
  <c r="D111" i="4"/>
  <c r="D294" i="4"/>
  <c r="D101" i="4"/>
  <c r="D182" i="4"/>
  <c r="D65" i="4"/>
  <c r="D85" i="4"/>
  <c r="D171" i="4"/>
  <c r="D141" i="4"/>
  <c r="D456" i="4"/>
  <c r="D189" i="4"/>
  <c r="D146" i="4"/>
  <c r="D69" i="4"/>
  <c r="D391" i="4"/>
  <c r="D200" i="4"/>
  <c r="D11" i="4"/>
  <c r="D53" i="4"/>
  <c r="D206" i="4"/>
  <c r="D8" i="4"/>
  <c r="D305" i="4"/>
  <c r="D130" i="4"/>
  <c r="D208" i="4"/>
  <c r="D358" i="4"/>
  <c r="D220" i="4"/>
  <c r="D180" i="4"/>
  <c r="D98" i="4"/>
  <c r="D330" i="4"/>
  <c r="D107" i="4"/>
  <c r="D272" i="4"/>
  <c r="D355" i="4"/>
  <c r="D243" i="4"/>
  <c r="D236" i="4"/>
  <c r="D331" i="4"/>
  <c r="D59" i="4"/>
  <c r="D100" i="4"/>
  <c r="D258" i="4"/>
  <c r="D44" i="4"/>
  <c r="D260" i="4"/>
  <c r="D82" i="4"/>
  <c r="D16" i="4"/>
  <c r="D122" i="4"/>
  <c r="D289" i="4"/>
  <c r="D205" i="4"/>
  <c r="D40" i="4"/>
  <c r="D298" i="4"/>
  <c r="D60" i="4"/>
  <c r="D62" i="4"/>
  <c r="D183" i="4"/>
  <c r="D230" i="4"/>
  <c r="D214" i="4"/>
  <c r="D229" i="4"/>
  <c r="D117" i="4"/>
  <c r="D211" i="4"/>
  <c r="D287" i="4"/>
  <c r="D364" i="4"/>
  <c r="D147" i="4"/>
  <c r="D228" i="4"/>
  <c r="D304" i="4"/>
  <c r="D286" i="4"/>
  <c r="D162" i="4"/>
  <c r="D400" i="4"/>
  <c r="D263" i="4"/>
  <c r="D349" i="4"/>
  <c r="D291" i="4"/>
  <c r="D74" i="4"/>
  <c r="D281" i="4"/>
  <c r="D28" i="4"/>
  <c r="D299" i="4"/>
  <c r="D222" i="4"/>
  <c r="D202" i="4"/>
  <c r="D41" i="4"/>
  <c r="D12" i="4"/>
  <c r="D174" i="4"/>
  <c r="D254" i="4"/>
  <c r="D199" i="4"/>
  <c r="D103" i="4"/>
  <c r="D91" i="4"/>
  <c r="D158" i="4"/>
  <c r="D309" i="4"/>
  <c r="D139" i="4"/>
  <c r="D194" i="4"/>
  <c r="D307" i="4"/>
  <c r="D134" i="4"/>
  <c r="D30" i="4"/>
  <c r="D338" i="4"/>
  <c r="D177" i="4"/>
  <c r="D196" i="4"/>
  <c r="D285" i="4"/>
  <c r="D145" i="4"/>
  <c r="D306" i="4"/>
  <c r="D13" i="4"/>
  <c r="D363" i="4"/>
  <c r="D322" i="4"/>
  <c r="D76" i="4"/>
  <c r="D154" i="4"/>
  <c r="D357" i="4"/>
  <c r="D212" i="4"/>
  <c r="D166" i="4"/>
  <c r="D155" i="4"/>
  <c r="D261" i="4"/>
  <c r="D193" i="4"/>
  <c r="D186" i="4"/>
  <c r="D248" i="4"/>
  <c r="D356" i="4"/>
  <c r="D80" i="4"/>
  <c r="D143" i="4"/>
  <c r="D105" i="4"/>
  <c r="D18" i="4"/>
  <c r="D33" i="4"/>
  <c r="D94" i="4"/>
  <c r="D142" i="4"/>
  <c r="D24" i="4"/>
  <c r="D37" i="4"/>
  <c r="D35" i="4"/>
  <c r="D149" i="4"/>
  <c r="D335" i="4"/>
  <c r="D412" i="4"/>
  <c r="D55" i="4"/>
  <c r="D240" i="4"/>
  <c r="D66" i="4"/>
  <c r="D351" i="4"/>
  <c r="D181" i="4"/>
  <c r="D204" i="4"/>
  <c r="D340" i="4"/>
  <c r="D341" i="4"/>
  <c r="D370" i="4"/>
  <c r="D342" i="4"/>
  <c r="D375" i="4"/>
  <c r="D371" i="4"/>
  <c r="D372" i="4"/>
  <c r="D343" i="4"/>
  <c r="D373" i="4"/>
  <c r="D374" i="4"/>
  <c r="D397" i="4"/>
  <c r="D395" i="4"/>
  <c r="D396" i="4"/>
  <c r="D178" i="4"/>
  <c r="D169" i="4"/>
  <c r="D319" i="4"/>
  <c r="D313" i="4"/>
  <c r="D161" i="4"/>
  <c r="D233" i="4"/>
  <c r="D249" i="4"/>
  <c r="D292" i="4"/>
  <c r="D124" i="4"/>
  <c r="D153" i="4"/>
  <c r="D300" i="4"/>
  <c r="D327" i="4"/>
  <c r="D10" i="4"/>
  <c r="D328" i="4"/>
  <c r="D268" i="4"/>
  <c r="D68" i="4"/>
  <c r="D123" i="4"/>
  <c r="D359" i="4"/>
  <c r="D323" i="4"/>
  <c r="D51" i="4"/>
  <c r="D414" i="4"/>
  <c r="D90" i="4"/>
  <c r="D170" i="4"/>
  <c r="D150" i="4"/>
  <c r="D378" i="4"/>
  <c r="D381" i="4"/>
  <c r="D195" i="4"/>
  <c r="D58" i="4"/>
  <c r="D70" i="4"/>
  <c r="D48" i="4"/>
  <c r="D29" i="4"/>
  <c r="D197" i="4"/>
  <c r="D81" i="4"/>
  <c r="D376" i="4"/>
  <c r="D262" i="4"/>
  <c r="D252" i="4"/>
  <c r="D131" i="4"/>
  <c r="D140" i="4"/>
  <c r="D235" i="4"/>
  <c r="D227" i="4"/>
  <c r="D385" i="4"/>
  <c r="D72" i="4"/>
  <c r="D224" i="4"/>
  <c r="D71" i="4"/>
  <c r="D451" i="4"/>
  <c r="D52" i="4"/>
  <c r="D278" i="4"/>
  <c r="D46" i="4"/>
  <c r="D31" i="4"/>
  <c r="D49" i="4"/>
  <c r="D221" i="4"/>
  <c r="D77" i="4"/>
  <c r="D247" i="4"/>
  <c r="D253" i="4"/>
  <c r="D168" i="4"/>
  <c r="D113" i="4"/>
  <c r="D102" i="4"/>
  <c r="D15" i="4"/>
  <c r="D207" i="4"/>
  <c r="D246" i="4"/>
  <c r="D226" i="4"/>
  <c r="D334" i="4"/>
  <c r="D367" i="4"/>
  <c r="D63" i="4"/>
  <c r="D96" i="4"/>
  <c r="D137" i="4"/>
  <c r="D360" i="4"/>
  <c r="D56" i="4"/>
  <c r="D455" i="4"/>
  <c r="D365" i="4"/>
  <c r="D301" i="4"/>
  <c r="D217" i="4"/>
  <c r="D245" i="4"/>
  <c r="D242" i="4"/>
  <c r="D368" i="4"/>
  <c r="D38" i="4"/>
  <c r="D269" i="4"/>
  <c r="D379" i="4"/>
  <c r="D75" i="4"/>
  <c r="D350" i="4"/>
  <c r="D231" i="4"/>
  <c r="D115" i="4"/>
  <c r="D50" i="4"/>
  <c r="D92" i="4"/>
  <c r="D159" i="4"/>
  <c r="D223" i="4"/>
  <c r="D43" i="4"/>
  <c r="D239" i="4"/>
  <c r="D383" i="4"/>
  <c r="D39" i="4"/>
  <c r="D191" i="4"/>
  <c r="D187" i="4"/>
  <c r="D79" i="4"/>
  <c r="D377" i="4"/>
  <c r="D133"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413" i="4"/>
  <c r="D210" i="4"/>
  <c r="D14" i="4"/>
  <c r="D325" i="4"/>
  <c r="D302" i="4"/>
  <c r="D321" i="4"/>
  <c r="D315" i="4"/>
  <c r="D267" i="4"/>
  <c r="D392" i="4"/>
  <c r="D453" i="4"/>
  <c r="D399" i="4"/>
  <c r="D57" i="4"/>
  <c r="D164" i="4"/>
  <c r="D417" i="4"/>
  <c r="D380" i="4"/>
  <c r="D232" i="4"/>
  <c r="D175" i="4"/>
  <c r="D185" i="4"/>
  <c r="D136" i="4"/>
  <c r="D125" i="4"/>
  <c r="D192" i="4"/>
  <c r="D22" i="4"/>
  <c r="D87" i="4"/>
  <c r="D167" i="4"/>
  <c r="D165" i="4"/>
  <c r="D157" i="4"/>
  <c r="D3" i="4"/>
  <c r="D17" i="4"/>
  <c r="D308" i="4"/>
  <c r="D144" i="4"/>
  <c r="D238" i="4"/>
  <c r="D241" i="4"/>
  <c r="D27" i="4"/>
  <c r="D279" i="4"/>
  <c r="D203" i="4"/>
  <c r="D386" i="4"/>
  <c r="D213" i="4"/>
  <c r="D110" i="4"/>
  <c r="D339" i="4"/>
  <c r="D296" i="4"/>
  <c r="D388" i="4"/>
  <c r="D209" i="4"/>
  <c r="D198" i="4"/>
  <c r="D148" i="4"/>
  <c r="D215" i="4"/>
  <c r="D361" i="4"/>
  <c r="D345" i="4"/>
  <c r="D284" i="4"/>
  <c r="D273" i="4"/>
  <c r="D93" i="4"/>
  <c r="D275" i="4"/>
  <c r="D201" i="4"/>
  <c r="D127" i="4"/>
  <c r="D126" i="4"/>
  <c r="D128" i="4"/>
  <c r="D129" i="4"/>
  <c r="D25" i="4"/>
  <c r="D99" i="4"/>
  <c r="D362" i="4"/>
  <c r="D88" i="4"/>
  <c r="D61" i="4"/>
  <c r="D172" i="4"/>
  <c r="D184" i="4"/>
  <c r="D332" i="4"/>
  <c r="D120" i="4"/>
  <c r="D4" i="4"/>
  <c r="D282" i="4"/>
  <c r="D106" i="4"/>
  <c r="D89" i="4"/>
  <c r="D250" i="4"/>
  <c r="D303" i="4"/>
  <c r="D333" i="4"/>
  <c r="H5" i="7" l="1"/>
  <c r="D12" i="20" s="1"/>
  <c r="I5" i="7"/>
  <c r="H6" i="7"/>
  <c r="I6" i="7"/>
  <c r="H7" i="7"/>
  <c r="D14" i="20" s="1"/>
  <c r="I7" i="7"/>
  <c r="H8" i="7"/>
  <c r="D13" i="20" s="1"/>
  <c r="I8" i="7"/>
  <c r="H9" i="7"/>
  <c r="D48" i="20" s="1"/>
  <c r="I9" i="7"/>
  <c r="H10" i="7"/>
  <c r="D44" i="20" s="1"/>
  <c r="I10" i="7"/>
  <c r="H11" i="7"/>
  <c r="D36" i="20" s="1"/>
  <c r="I11" i="7"/>
  <c r="H12" i="7"/>
  <c r="D20" i="20" s="1"/>
  <c r="I12" i="7"/>
  <c r="H13" i="7"/>
  <c r="D16" i="20" s="1"/>
  <c r="I13" i="7"/>
  <c r="H14" i="7"/>
  <c r="D7" i="20" s="1"/>
  <c r="I14" i="7"/>
  <c r="H15" i="7"/>
  <c r="I15" i="7"/>
  <c r="H16" i="7"/>
  <c r="D37" i="20" s="1"/>
  <c r="I16" i="7"/>
  <c r="H17" i="7"/>
  <c r="D11" i="20" s="1"/>
  <c r="I17" i="7"/>
  <c r="H18" i="7"/>
  <c r="D17" i="20" s="1"/>
  <c r="I18" i="7"/>
  <c r="H19" i="7"/>
  <c r="D18" i="20" s="1"/>
  <c r="I19" i="7"/>
  <c r="H20" i="7"/>
  <c r="D10" i="20" s="1"/>
  <c r="I20" i="7"/>
  <c r="H21" i="7"/>
  <c r="D6" i="20" s="1"/>
  <c r="I21" i="7"/>
  <c r="H22" i="7"/>
  <c r="D19" i="20" s="1"/>
  <c r="I22" i="7"/>
  <c r="H23" i="7"/>
  <c r="I23" i="7"/>
  <c r="H24" i="7"/>
  <c r="I24" i="7"/>
  <c r="H25" i="7"/>
  <c r="I25" i="7"/>
  <c r="H26" i="7"/>
  <c r="I26" i="7"/>
  <c r="H27" i="7"/>
  <c r="I27" i="7"/>
  <c r="H28" i="7"/>
  <c r="I28" i="7"/>
  <c r="H29" i="7"/>
  <c r="I29" i="7"/>
  <c r="H30" i="7"/>
  <c r="I30" i="7"/>
  <c r="H31" i="7"/>
  <c r="I31" i="7"/>
  <c r="H32" i="7"/>
  <c r="I32" i="7"/>
  <c r="H33" i="7"/>
  <c r="D34" i="20" s="1"/>
  <c r="I33" i="7"/>
  <c r="H34" i="7"/>
  <c r="I34" i="7"/>
  <c r="H35" i="7"/>
  <c r="I35" i="7"/>
  <c r="H36" i="7"/>
  <c r="I36" i="7"/>
  <c r="H37" i="7"/>
  <c r="I37" i="7"/>
  <c r="H38" i="7"/>
  <c r="I38" i="7"/>
  <c r="H39" i="7"/>
  <c r="I39" i="7"/>
  <c r="H40" i="7"/>
  <c r="D85"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0"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I181" i="7"/>
  <c r="H182" i="7"/>
  <c r="D8" i="20" s="1"/>
  <c r="I182" i="7"/>
  <c r="H183" i="7"/>
  <c r="D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6"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0" i="20" s="1"/>
  <c r="I368" i="7"/>
  <c r="H369" i="7"/>
  <c r="D71" i="20" s="1"/>
  <c r="I369" i="7"/>
  <c r="H370" i="7"/>
  <c r="I370" i="7"/>
  <c r="H371" i="7"/>
  <c r="D70" i="20" s="1"/>
  <c r="I371" i="7"/>
  <c r="H372" i="7"/>
  <c r="D72" i="20" s="1"/>
  <c r="I372" i="7"/>
  <c r="H373" i="7"/>
  <c r="I373" i="7"/>
  <c r="H374" i="7"/>
  <c r="I374" i="7"/>
  <c r="H375" i="7"/>
  <c r="I375" i="7"/>
  <c r="H376" i="7"/>
  <c r="I376" i="7"/>
  <c r="H377" i="7"/>
  <c r="I377" i="7"/>
  <c r="H378" i="7"/>
  <c r="I378" i="7"/>
  <c r="H379" i="7"/>
  <c r="D81" i="20" s="1"/>
  <c r="I379" i="7"/>
  <c r="H380" i="7"/>
  <c r="D51" i="20" s="1"/>
  <c r="I380" i="7"/>
  <c r="H381" i="7"/>
  <c r="P144" i="4" s="1"/>
  <c r="I381" i="7"/>
  <c r="H382" i="7"/>
  <c r="D22" i="20" s="1"/>
  <c r="I382" i="7"/>
  <c r="H383" i="7"/>
  <c r="D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3" i="20" s="1"/>
  <c r="I409" i="7"/>
  <c r="H410" i="7"/>
  <c r="D28" i="20" s="1"/>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I445" i="7"/>
  <c r="H446" i="7"/>
  <c r="I446" i="7"/>
  <c r="H447" i="7"/>
  <c r="I447" i="7"/>
  <c r="H448" i="7"/>
  <c r="I448" i="7"/>
  <c r="H449" i="7"/>
  <c r="I449" i="7"/>
  <c r="H450" i="7"/>
  <c r="I450" i="7"/>
  <c r="H451" i="7"/>
  <c r="D24" i="20" s="1"/>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I466" i="7"/>
  <c r="H467" i="7"/>
  <c r="I467" i="7"/>
  <c r="H468" i="7"/>
  <c r="I468" i="7"/>
  <c r="H469" i="7"/>
  <c r="D53" i="20" s="1"/>
  <c r="I469" i="7"/>
  <c r="H470" i="7"/>
  <c r="D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1"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I544" i="7"/>
  <c r="H545" i="7"/>
  <c r="P142" i="4" s="1"/>
  <c r="I545" i="7"/>
  <c r="H546" i="7"/>
  <c r="P143" i="4" s="1"/>
  <c r="I546" i="7"/>
  <c r="H547" i="7"/>
  <c r="P140" i="4" s="1"/>
  <c r="I547" i="7"/>
  <c r="H548" i="7"/>
  <c r="P137" i="4" s="1"/>
  <c r="I548" i="7"/>
  <c r="H549" i="7"/>
  <c r="P145" i="4" s="1"/>
  <c r="I549" i="7"/>
  <c r="H550" i="7"/>
  <c r="P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I587" i="7"/>
  <c r="H588" i="7"/>
  <c r="D56" i="20" s="1"/>
  <c r="I588" i="7"/>
  <c r="H589" i="7"/>
  <c r="D74" i="20" s="1"/>
  <c r="I589" i="7"/>
  <c r="H590" i="7"/>
  <c r="I590" i="7"/>
  <c r="H591" i="7"/>
  <c r="I591" i="7"/>
  <c r="H592" i="7"/>
  <c r="D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5" i="20" s="1"/>
  <c r="I611" i="7"/>
  <c r="H612" i="7"/>
  <c r="I612" i="7"/>
  <c r="H613" i="7"/>
  <c r="I613" i="7"/>
  <c r="H614" i="7"/>
  <c r="I614" i="7"/>
  <c r="H615" i="7"/>
  <c r="I615" i="7"/>
  <c r="H616" i="7"/>
  <c r="I616" i="7"/>
  <c r="H617" i="7"/>
  <c r="I617" i="7"/>
  <c r="H618" i="7"/>
  <c r="I618" i="7"/>
  <c r="H619" i="7"/>
  <c r="D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6" i="20" s="1"/>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I679" i="7"/>
  <c r="H680" i="7"/>
  <c r="D61" i="20" s="1"/>
  <c r="I680" i="7"/>
  <c r="H681" i="7"/>
  <c r="D82" i="20" s="1"/>
  <c r="I681" i="7"/>
  <c r="H682" i="7"/>
  <c r="I682" i="7"/>
  <c r="H683" i="7"/>
  <c r="I683" i="7"/>
  <c r="H684" i="7"/>
  <c r="D29" i="20" s="1"/>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7"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F200" i="8"/>
  <c r="F202" i="8"/>
  <c r="F204" i="8"/>
  <c r="E36" i="9"/>
  <c r="D370" i="8"/>
  <c r="D371" i="8"/>
  <c r="D372" i="8"/>
  <c r="D373" i="8"/>
  <c r="D374" i="8"/>
  <c r="Q384" i="4" s="1"/>
  <c r="D375" i="8"/>
  <c r="D376" i="8"/>
  <c r="D377" i="8"/>
  <c r="D378" i="8"/>
  <c r="D379" i="8"/>
  <c r="D380" i="8"/>
  <c r="D381" i="8"/>
  <c r="D382" i="8"/>
  <c r="D383" i="8"/>
  <c r="Q385" i="4" s="1"/>
  <c r="D384" i="8"/>
  <c r="D385" i="8"/>
  <c r="D386"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Q386" i="4" l="1"/>
  <c r="Q387" i="4"/>
  <c r="Q388" i="4"/>
  <c r="Q389" i="4"/>
  <c r="P273" i="4"/>
  <c r="AX273" i="4" s="1"/>
  <c r="P275" i="4"/>
  <c r="P274" i="4"/>
  <c r="AX274" i="4" s="1"/>
  <c r="P172" i="4"/>
  <c r="AX172" i="4" s="1"/>
  <c r="P173" i="4"/>
  <c r="AX173" i="4" s="1"/>
  <c r="P149" i="4"/>
  <c r="P150" i="4"/>
  <c r="P171" i="4"/>
  <c r="P151" i="4"/>
  <c r="P382" i="4"/>
  <c r="P378" i="4"/>
  <c r="P400" i="4"/>
  <c r="P398" i="4"/>
  <c r="P221" i="4"/>
  <c r="P377" i="4"/>
  <c r="P399" i="4"/>
  <c r="P376" i="4"/>
  <c r="P381" i="4"/>
  <c r="P380" i="4"/>
  <c r="P29" i="4"/>
  <c r="P239" i="4"/>
  <c r="AX239" i="4" s="1"/>
  <c r="P240" i="4"/>
  <c r="AX240" i="4" s="1"/>
  <c r="P31" i="4"/>
  <c r="AX31" i="4" s="1"/>
  <c r="P247" i="4"/>
  <c r="AX247" i="4" s="1"/>
  <c r="P15" i="4"/>
  <c r="AX15" i="4" s="1"/>
  <c r="P283" i="4"/>
  <c r="AX283" i="4" s="1"/>
  <c r="P284" i="4"/>
  <c r="AX284" i="4" s="1"/>
  <c r="P285" i="4"/>
  <c r="AX285" i="4" s="1"/>
  <c r="P286" i="4"/>
  <c r="AX286" i="4" s="1"/>
  <c r="P98" i="4"/>
  <c r="AX98" i="4" s="1"/>
  <c r="P99" i="4"/>
  <c r="AX99" i="4" s="1"/>
  <c r="P100" i="4"/>
  <c r="AX100" i="4" s="1"/>
  <c r="P213" i="4"/>
  <c r="AX213" i="4" s="1"/>
  <c r="P190" i="4"/>
  <c r="AX190" i="4" s="1"/>
  <c r="P191" i="4"/>
  <c r="AX191" i="4" s="1"/>
  <c r="P253" i="4"/>
  <c r="P254" i="4"/>
  <c r="AX254" i="4" s="1"/>
  <c r="P139" i="4"/>
  <c r="AX139" i="4" s="1"/>
  <c r="P252" i="4"/>
  <c r="AX252" i="4" s="1"/>
  <c r="P117" i="4"/>
  <c r="AX117" i="4" s="1"/>
  <c r="P125" i="4"/>
  <c r="AX125" i="4" s="1"/>
  <c r="P120" i="4"/>
  <c r="AX120" i="4" s="1"/>
  <c r="P116" i="4"/>
  <c r="AX116" i="4" s="1"/>
  <c r="P250" i="4"/>
  <c r="AX250" i="4" s="1"/>
  <c r="P4" i="4"/>
  <c r="AX4" i="4" s="1"/>
  <c r="P17" i="4"/>
  <c r="AX17" i="4" s="1"/>
  <c r="P233" i="4"/>
  <c r="AX233" i="4" s="1"/>
  <c r="P19" i="4"/>
  <c r="AX19" i="4" s="1"/>
  <c r="P28" i="4"/>
  <c r="AX28" i="4" s="1"/>
  <c r="P389" i="4"/>
  <c r="P385" i="4"/>
  <c r="P384" i="4"/>
  <c r="P295" i="4"/>
  <c r="AX295" i="4" s="1"/>
  <c r="P160" i="4"/>
  <c r="AX160" i="4" s="1"/>
  <c r="P162" i="4"/>
  <c r="AX162" i="4" s="1"/>
  <c r="P161" i="4"/>
  <c r="AX161" i="4" s="1"/>
  <c r="P183" i="4"/>
  <c r="AX183" i="4" s="1"/>
  <c r="P184" i="4"/>
  <c r="AX184" i="4" s="1"/>
  <c r="P465" i="4"/>
  <c r="AX465" i="4" s="1"/>
  <c r="P476" i="4"/>
  <c r="AX476" i="4" s="1"/>
  <c r="P460" i="4"/>
  <c r="AX460" i="4" s="1"/>
  <c r="P326" i="4"/>
  <c r="AX326" i="4" s="1"/>
  <c r="P322" i="4"/>
  <c r="AX322" i="4" s="1"/>
  <c r="P178" i="4"/>
  <c r="AX178" i="4" s="1"/>
  <c r="P480" i="4"/>
  <c r="AX480" i="4" s="1"/>
  <c r="P481" i="4"/>
  <c r="AX481" i="4" s="1"/>
  <c r="P180" i="4"/>
  <c r="AX180" i="4" s="1"/>
  <c r="P482" i="4"/>
  <c r="AX482" i="4" s="1"/>
  <c r="P461" i="4"/>
  <c r="AX461" i="4" s="1"/>
  <c r="P483" i="4"/>
  <c r="AX483" i="4" s="1"/>
  <c r="P477" i="4"/>
  <c r="AX477" i="4" s="1"/>
  <c r="P181" i="4"/>
  <c r="AX181" i="4" s="1"/>
  <c r="P484" i="4"/>
  <c r="AX484" i="4" s="1"/>
  <c r="P462" i="4"/>
  <c r="AX462" i="4" s="1"/>
  <c r="P478" i="4"/>
  <c r="AX478" i="4" s="1"/>
  <c r="P463" i="4"/>
  <c r="AX463" i="4" s="1"/>
  <c r="P327" i="4"/>
  <c r="AX327" i="4" s="1"/>
  <c r="P485" i="4"/>
  <c r="AX485" i="4" s="1"/>
  <c r="P479" i="4"/>
  <c r="AX479" i="4" s="1"/>
  <c r="P464" i="4"/>
  <c r="AX464" i="4" s="1"/>
  <c r="P182" i="4"/>
  <c r="AX182" i="4" s="1"/>
  <c r="P323" i="4"/>
  <c r="AX323" i="4" s="1"/>
  <c r="P325" i="4"/>
  <c r="AX325" i="4" s="1"/>
  <c r="P324" i="4"/>
  <c r="AX324" i="4" s="1"/>
  <c r="P486" i="4"/>
  <c r="AX486" i="4" s="1"/>
  <c r="P474" i="4"/>
  <c r="AX474" i="4" s="1"/>
  <c r="P475" i="4"/>
  <c r="AX475" i="4" s="1"/>
  <c r="P123" i="4"/>
  <c r="AX123" i="4" s="1"/>
  <c r="P122" i="4"/>
  <c r="AX122" i="4" s="1"/>
  <c r="P119" i="4"/>
  <c r="AX119" i="4" s="1"/>
  <c r="P215" i="4"/>
  <c r="P216" i="4"/>
  <c r="P217" i="4"/>
  <c r="P222" i="4"/>
  <c r="AX222" i="4" s="1"/>
  <c r="P231" i="4"/>
  <c r="AX231" i="4" s="1"/>
  <c r="P349" i="4"/>
  <c r="AX349" i="4" s="1"/>
  <c r="P351" i="4"/>
  <c r="AX351" i="4" s="1"/>
  <c r="P350" i="4"/>
  <c r="AX350" i="4" s="1"/>
  <c r="P38" i="4"/>
  <c r="AX38" i="4" s="1"/>
  <c r="P11" i="4"/>
  <c r="AX11" i="4" s="1"/>
  <c r="P5" i="4"/>
  <c r="AX5" i="4" s="1"/>
  <c r="P235" i="4"/>
  <c r="AX235" i="4" s="1"/>
  <c r="P298" i="4"/>
  <c r="AX298" i="4" s="1"/>
  <c r="P296" i="4"/>
  <c r="AX296" i="4" s="1"/>
  <c r="P297" i="4"/>
  <c r="AX297"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53" i="4"/>
  <c r="AX53" i="4" s="1"/>
  <c r="P54" i="4"/>
  <c r="AX54" i="4" s="1"/>
  <c r="P59" i="4"/>
  <c r="AX59" i="4" s="1"/>
  <c r="P205" i="4"/>
  <c r="AX205" i="4" s="1"/>
  <c r="P206" i="4"/>
  <c r="AX206" i="4" s="1"/>
  <c r="P207" i="4"/>
  <c r="AX207" i="4" s="1"/>
  <c r="P353" i="4"/>
  <c r="AX353" i="4" s="1"/>
  <c r="P352" i="4"/>
  <c r="AX352" i="4" s="1"/>
  <c r="P354" i="4"/>
  <c r="AX354" i="4" s="1"/>
  <c r="P227" i="4"/>
  <c r="AX227" i="4" s="1"/>
  <c r="P12" i="4"/>
  <c r="AX12" i="4" s="1"/>
  <c r="P13" i="4"/>
  <c r="AX13" i="4" s="1"/>
  <c r="P3" i="4"/>
  <c r="AX3" i="4" s="1"/>
  <c r="P103" i="4"/>
  <c r="P229" i="4"/>
  <c r="AX229" i="4" s="1"/>
  <c r="P101" i="4"/>
  <c r="P102" i="4"/>
  <c r="P242" i="4"/>
  <c r="AX242" i="4" s="1"/>
  <c r="P52" i="4"/>
  <c r="AX52" i="4" s="1"/>
  <c r="P61" i="4"/>
  <c r="P241" i="4"/>
  <c r="AX241" i="4" s="1"/>
  <c r="P33" i="4"/>
  <c r="P62" i="4"/>
  <c r="P232" i="4"/>
  <c r="AX232" i="4" s="1"/>
  <c r="P415" i="4"/>
  <c r="AX415" i="4" s="1"/>
  <c r="P417" i="4"/>
  <c r="AX417" i="4" s="1"/>
  <c r="P416" i="4"/>
  <c r="AX416" i="4" s="1"/>
  <c r="P258" i="4"/>
  <c r="AX258" i="4" s="1"/>
  <c r="P259" i="4"/>
  <c r="AX259" i="4" s="1"/>
  <c r="P344" i="4"/>
  <c r="AX344" i="4" s="1"/>
  <c r="P260" i="4"/>
  <c r="AX260" i="4" s="1"/>
  <c r="P291" i="4"/>
  <c r="AX291" i="4" s="1"/>
  <c r="P292" i="4"/>
  <c r="AX292" i="4" s="1"/>
  <c r="P293" i="4"/>
  <c r="AX293" i="4" s="1"/>
  <c r="P303" i="4"/>
  <c r="AX303" i="4" s="1"/>
  <c r="P289" i="4"/>
  <c r="AX289" i="4" s="1"/>
  <c r="P290" i="4"/>
  <c r="AX290" i="4" s="1"/>
  <c r="P212" i="4"/>
  <c r="AX212" i="4" s="1"/>
  <c r="P288" i="4"/>
  <c r="AX288"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452" i="4"/>
  <c r="P451" i="4"/>
  <c r="P226" i="4"/>
  <c r="AX226" i="4" s="1"/>
  <c r="P453" i="4"/>
  <c r="P156" i="4"/>
  <c r="P225" i="4"/>
  <c r="AX225" i="4" s="1"/>
  <c r="P158" i="4"/>
  <c r="P157" i="4"/>
  <c r="P234" i="4"/>
  <c r="AX234" i="4" s="1"/>
  <c r="P37" i="4"/>
  <c r="AX37" i="4" s="1"/>
  <c r="P43" i="4"/>
  <c r="AX43" i="4" s="1"/>
  <c r="P35" i="4"/>
  <c r="AX35"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263" i="4"/>
  <c r="AX263" i="4" s="1"/>
  <c r="P345" i="4"/>
  <c r="AX345" i="4" s="1"/>
  <c r="P262" i="4"/>
  <c r="AX262" i="4" s="1"/>
  <c r="P261" i="4"/>
  <c r="AX261" i="4" s="1"/>
  <c r="P164" i="4"/>
  <c r="AX164" i="4" s="1"/>
  <c r="P165" i="4"/>
  <c r="AX165" i="4" s="1"/>
  <c r="P163" i="4"/>
  <c r="AX163"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97" i="4"/>
  <c r="AX497" i="4" s="1"/>
  <c r="P471" i="4"/>
  <c r="AX471" i="4" s="1"/>
  <c r="P488" i="4"/>
  <c r="AX488" i="4" s="1"/>
  <c r="P487" i="4"/>
  <c r="AX487" i="4" s="1"/>
  <c r="P466" i="4"/>
  <c r="AX466" i="4" s="1"/>
  <c r="P492" i="4"/>
  <c r="AX492" i="4" s="1"/>
  <c r="P70" i="4"/>
  <c r="AX70" i="4" s="1"/>
  <c r="P267" i="4"/>
  <c r="AX267" i="4" s="1"/>
  <c r="P16" i="4"/>
  <c r="AX16" i="4" s="1"/>
  <c r="P467" i="4"/>
  <c r="AX467" i="4" s="1"/>
  <c r="P268" i="4"/>
  <c r="AX268" i="4" s="1"/>
  <c r="P7" i="4"/>
  <c r="P8" i="4"/>
  <c r="AX8" i="4" s="1"/>
  <c r="P499" i="4"/>
  <c r="AX499" i="4" s="1"/>
  <c r="P468" i="4"/>
  <c r="AX468" i="4" s="1"/>
  <c r="P493" i="4"/>
  <c r="AX493" i="4" s="1"/>
  <c r="P270" i="4"/>
  <c r="AX270" i="4" s="1"/>
  <c r="P498" i="4"/>
  <c r="AX498" i="4" s="1"/>
  <c r="P469" i="4"/>
  <c r="AX469" i="4" s="1"/>
  <c r="P269" i="4"/>
  <c r="AX269" i="4" s="1"/>
  <c r="P494" i="4"/>
  <c r="AX494" i="4" s="1"/>
  <c r="P495" i="4"/>
  <c r="AX495" i="4" s="1"/>
  <c r="P470" i="4"/>
  <c r="AX470" i="4" s="1"/>
  <c r="P489" i="4"/>
  <c r="AX489" i="4" s="1"/>
  <c r="P496" i="4"/>
  <c r="AX496" i="4" s="1"/>
  <c r="P490" i="4"/>
  <c r="AX490" i="4" s="1"/>
  <c r="P271" i="4"/>
  <c r="AX271" i="4" s="1"/>
  <c r="P491" i="4"/>
  <c r="AX491" i="4" s="1"/>
  <c r="P272" i="4"/>
  <c r="AX272" i="4" s="1"/>
  <c r="P243" i="4"/>
  <c r="AX243" i="4" s="1"/>
  <c r="P39" i="4"/>
  <c r="AX39" i="4" s="1"/>
  <c r="P51" i="4"/>
  <c r="AX51" i="4" s="1"/>
  <c r="P85" i="4"/>
  <c r="P228" i="4"/>
  <c r="AX228" i="4" s="1"/>
  <c r="P92" i="4"/>
  <c r="P97" i="4"/>
  <c r="P301" i="4"/>
  <c r="P223" i="4"/>
  <c r="AX223" i="4" s="1"/>
  <c r="P299" i="4"/>
  <c r="P300" i="4"/>
  <c r="P115" i="4"/>
  <c r="P224" i="4"/>
  <c r="AX224" i="4" s="1"/>
  <c r="P105" i="4"/>
  <c r="P104" i="4"/>
  <c r="P22" i="4"/>
  <c r="P26" i="4"/>
  <c r="P57" i="4"/>
  <c r="P75" i="4"/>
  <c r="AX75" i="4" s="1"/>
  <c r="P6" i="4"/>
  <c r="AX6" i="4" s="1"/>
  <c r="P94" i="4"/>
  <c r="AX94" i="4" s="1"/>
  <c r="P132" i="4"/>
  <c r="AX132" i="4" s="1"/>
  <c r="P130" i="4"/>
  <c r="AX130" i="4" s="1"/>
  <c r="P383" i="4"/>
  <c r="AX383" i="4" s="1"/>
  <c r="P131" i="4"/>
  <c r="AX13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455" i="4"/>
  <c r="AX455" i="4" s="1"/>
  <c r="P456" i="4"/>
  <c r="AX456" i="4" s="1"/>
  <c r="P155" i="4"/>
  <c r="AX155" i="4" s="1"/>
  <c r="P454" i="4"/>
  <c r="AX454" i="4" s="1"/>
  <c r="P134" i="4"/>
  <c r="AX134" i="4" s="1"/>
  <c r="P133" i="4"/>
  <c r="AX133" i="4" s="1"/>
  <c r="P135" i="4"/>
  <c r="AX135"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414" i="4"/>
  <c r="AX414" i="4" s="1"/>
  <c r="P412" i="4"/>
  <c r="AX412" i="4" s="1"/>
  <c r="P413" i="4"/>
  <c r="AX413" i="4" s="1"/>
  <c r="P167" i="4"/>
  <c r="AX167" i="4" s="1"/>
  <c r="P214" i="4"/>
  <c r="AX214" i="4" s="1"/>
  <c r="P379" i="4"/>
  <c r="AX379" i="4" s="1"/>
  <c r="P166" i="4"/>
  <c r="AX16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AX138" i="4"/>
  <c r="X301" i="4"/>
  <c r="X300" i="4"/>
  <c r="X299" i="4"/>
  <c r="AX275" i="4"/>
  <c r="AX144" i="4"/>
  <c r="X97" i="4"/>
  <c r="X85" i="4"/>
  <c r="X92" i="4"/>
  <c r="AX171" i="4"/>
  <c r="AC150" i="4"/>
  <c r="AC149" i="4"/>
  <c r="AC151" i="4"/>
  <c r="X150" i="4"/>
  <c r="X149" i="4"/>
  <c r="X151" i="4"/>
  <c r="AX221" i="4"/>
  <c r="AX29" i="4"/>
  <c r="X386" i="4"/>
  <c r="AC385" i="4"/>
  <c r="X385" i="4"/>
  <c r="X384" i="4"/>
  <c r="AC384" i="4"/>
  <c r="AC386" i="4"/>
  <c r="X216" i="4"/>
  <c r="X215" i="4"/>
  <c r="AX137" i="4"/>
  <c r="X217" i="4"/>
  <c r="AC146" i="4"/>
  <c r="AC148" i="4"/>
  <c r="AC147" i="4"/>
  <c r="AC398" i="4"/>
  <c r="AC377" i="4"/>
  <c r="AC380" i="4"/>
  <c r="AC382" i="4"/>
  <c r="AC378" i="4"/>
  <c r="AC381" i="4"/>
  <c r="X399" i="4"/>
  <c r="AX145" i="4"/>
  <c r="X400" i="4"/>
  <c r="X376" i="4"/>
  <c r="AX253" i="4"/>
  <c r="AX140" i="4"/>
  <c r="X453" i="4"/>
  <c r="X452" i="4"/>
  <c r="X451" i="4"/>
  <c r="X102" i="4"/>
  <c r="AX143" i="4"/>
  <c r="X101" i="4"/>
  <c r="X103"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377" i="4"/>
  <c r="AH381" i="4"/>
  <c r="AH382" i="4"/>
  <c r="AH398" i="4"/>
  <c r="AH378" i="4"/>
  <c r="AH380" i="4"/>
  <c r="AM380" i="4"/>
  <c r="AM382" i="4"/>
  <c r="AM398" i="4"/>
  <c r="AM377" i="4"/>
  <c r="AM378" i="4"/>
  <c r="AM381" i="4"/>
  <c r="AX142" i="4"/>
  <c r="X157" i="4"/>
  <c r="X156" i="4"/>
  <c r="X158" i="4"/>
  <c r="X398" i="4"/>
  <c r="X377" i="4"/>
  <c r="X380" i="4"/>
  <c r="X381" i="4"/>
  <c r="X382" i="4"/>
  <c r="X378" i="4"/>
  <c r="AR377" i="4"/>
  <c r="AR380" i="4"/>
  <c r="AR381" i="4"/>
  <c r="AR378" i="4"/>
  <c r="AR398" i="4"/>
  <c r="AR382" i="4"/>
  <c r="AX141" i="4"/>
  <c r="X115" i="4"/>
  <c r="X104" i="4"/>
  <c r="X105" i="4"/>
  <c r="AC69" i="4"/>
  <c r="AC77" i="4"/>
  <c r="X77" i="4"/>
  <c r="X69" i="4"/>
  <c r="AC66" i="4"/>
  <c r="X66" i="4"/>
  <c r="AC74" i="4"/>
  <c r="X74" i="4"/>
  <c r="BA384" i="4"/>
  <c r="P394" i="4"/>
  <c r="P395" i="4"/>
  <c r="P391" i="4"/>
  <c r="P396" i="4"/>
  <c r="P393" i="4"/>
  <c r="P397" i="4"/>
  <c r="P390" i="4"/>
  <c r="P392" i="4"/>
  <c r="P386" i="4"/>
  <c r="P387" i="4"/>
  <c r="P388" i="4"/>
  <c r="BA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D24" i="4" s="1"/>
  <c r="AC24" i="4" s="1"/>
  <c r="D68" i="8"/>
  <c r="D69" i="8"/>
  <c r="D70" i="8"/>
  <c r="D71" i="8"/>
  <c r="D73" i="8"/>
  <c r="AD21" i="4" s="1"/>
  <c r="AC21" i="4" s="1"/>
  <c r="D74" i="8"/>
  <c r="D75" i="8"/>
  <c r="D76" i="8"/>
  <c r="D77" i="8"/>
  <c r="D78" i="8"/>
  <c r="D79" i="8"/>
  <c r="AD36" i="4" s="1"/>
  <c r="AC36" i="4" s="1"/>
  <c r="D80" i="8"/>
  <c r="AD25" i="4" s="1"/>
  <c r="AC25" i="4" s="1"/>
  <c r="D81" i="8"/>
  <c r="D82" i="8"/>
  <c r="D83" i="8"/>
  <c r="D84" i="8"/>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s="1"/>
  <c r="D121" i="8"/>
  <c r="D122" i="8"/>
  <c r="D123" i="8"/>
  <c r="Y24" i="4" s="1"/>
  <c r="X24" i="4" s="1"/>
  <c r="D124" i="8"/>
  <c r="D125" i="8"/>
  <c r="D126" i="8"/>
  <c r="D127" i="8"/>
  <c r="D128" i="8"/>
  <c r="D129" i="8"/>
  <c r="D130" i="8"/>
  <c r="D131" i="8"/>
  <c r="D132" i="8"/>
  <c r="D133" i="8"/>
  <c r="D134" i="8"/>
  <c r="D135" i="8"/>
  <c r="Q56" i="4" s="1"/>
  <c r="D136" i="8"/>
  <c r="D137" i="8"/>
  <c r="Q55" i="4" s="1"/>
  <c r="D138" i="8"/>
  <c r="D139" i="8"/>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Q129" i="4" s="1"/>
  <c r="D213" i="8"/>
  <c r="D214" i="8"/>
  <c r="D215" i="8"/>
  <c r="D219" i="8"/>
  <c r="D220" i="8"/>
  <c r="D221" i="8"/>
  <c r="D223" i="8"/>
  <c r="D224" i="8"/>
  <c r="D225" i="8"/>
  <c r="D226" i="8"/>
  <c r="D227" i="8"/>
  <c r="D228" i="8"/>
  <c r="Q136" i="4" s="1"/>
  <c r="D229" i="8"/>
  <c r="D230" i="8"/>
  <c r="D231" i="8"/>
  <c r="D232" i="8"/>
  <c r="D233" i="8"/>
  <c r="D234" i="8"/>
  <c r="Q174" i="4" s="1"/>
  <c r="D235" i="8"/>
  <c r="D236" i="8"/>
  <c r="D237" i="8"/>
  <c r="D238" i="8"/>
  <c r="D239" i="8"/>
  <c r="D241" i="8"/>
  <c r="D242" i="8"/>
  <c r="D243" i="8"/>
  <c r="Q203" i="4" s="1"/>
  <c r="D244" i="8"/>
  <c r="D245" i="8"/>
  <c r="D246" i="8"/>
  <c r="D247" i="8"/>
  <c r="Q189" i="4" s="1"/>
  <c r="D248" i="8"/>
  <c r="D249" i="8"/>
  <c r="D250" i="8"/>
  <c r="D251" i="8"/>
  <c r="D252" i="8"/>
  <c r="D253" i="8"/>
  <c r="D254" i="8"/>
  <c r="D255" i="8"/>
  <c r="D256" i="8"/>
  <c r="D257" i="8"/>
  <c r="D258" i="8"/>
  <c r="D259" i="8"/>
  <c r="D260" i="8"/>
  <c r="D261" i="8"/>
  <c r="D262" i="8"/>
  <c r="D263" i="8"/>
  <c r="D264" i="8"/>
  <c r="D265" i="8"/>
  <c r="D266" i="8"/>
  <c r="Q276" i="4" s="1"/>
  <c r="D267" i="8"/>
  <c r="D268" i="8"/>
  <c r="D269" i="8"/>
  <c r="D270" i="8"/>
  <c r="D271" i="8"/>
  <c r="D272" i="8"/>
  <c r="Q278" i="4" s="1"/>
  <c r="D273" i="8"/>
  <c r="D274" i="8"/>
  <c r="D275" i="8"/>
  <c r="D276" i="8"/>
  <c r="D277" i="8"/>
  <c r="D278" i="8"/>
  <c r="D279" i="8"/>
  <c r="D280" i="8"/>
  <c r="D281" i="8"/>
  <c r="D282" i="8"/>
  <c r="D283" i="8"/>
  <c r="D284" i="8"/>
  <c r="D285" i="8"/>
  <c r="D286" i="8"/>
  <c r="D287" i="8"/>
  <c r="D288" i="8"/>
  <c r="D289" i="8"/>
  <c r="D290" i="8"/>
  <c r="D291" i="8"/>
  <c r="D293" i="8"/>
  <c r="D294" i="8"/>
  <c r="D295" i="8"/>
  <c r="D296" i="8"/>
  <c r="D297" i="8"/>
  <c r="D298" i="8"/>
  <c r="D299" i="8"/>
  <c r="D300" i="8"/>
  <c r="D301" i="8"/>
  <c r="D303" i="8"/>
  <c r="D304" i="8"/>
  <c r="D305" i="8"/>
  <c r="D306" i="8"/>
  <c r="D307" i="8"/>
  <c r="D308" i="8"/>
  <c r="D309" i="8"/>
  <c r="D310" i="8"/>
  <c r="D311" i="8"/>
  <c r="D313" i="8"/>
  <c r="D314" i="8"/>
  <c r="D315" i="8"/>
  <c r="D316" i="8"/>
  <c r="D317" i="8"/>
  <c r="D318" i="8"/>
  <c r="Q277" i="4" s="1"/>
  <c r="D319" i="8"/>
  <c r="D320" i="8"/>
  <c r="D321" i="8"/>
  <c r="D322" i="8"/>
  <c r="D323" i="8"/>
  <c r="D324" i="8"/>
  <c r="D325" i="8"/>
  <c r="D326" i="8"/>
  <c r="Q305" i="4" s="1"/>
  <c r="D327" i="8"/>
  <c r="Q306" i="4" s="1"/>
  <c r="D328" i="8"/>
  <c r="Q304" i="4" s="1"/>
  <c r="D329" i="8"/>
  <c r="D331" i="8"/>
  <c r="D332" i="8"/>
  <c r="D333" i="8"/>
  <c r="D334" i="8"/>
  <c r="D335" i="8"/>
  <c r="D336" i="8"/>
  <c r="D337" i="8"/>
  <c r="D338" i="8"/>
  <c r="D339" i="8"/>
  <c r="D340" i="8"/>
  <c r="D341" i="8"/>
  <c r="D342" i="8"/>
  <c r="D343" i="8"/>
  <c r="Q335" i="4" s="1"/>
  <c r="D344" i="8"/>
  <c r="D345" i="8"/>
  <c r="D346" i="8"/>
  <c r="D347" i="8"/>
  <c r="D348" i="8"/>
  <c r="Q333" i="4" s="1"/>
  <c r="D349" i="8"/>
  <c r="Q334" i="4" s="1"/>
  <c r="D350" i="8"/>
  <c r="D351" i="8"/>
  <c r="D352" i="8"/>
  <c r="D353" i="8"/>
  <c r="D354" i="8"/>
  <c r="D355" i="8"/>
  <c r="D356" i="8"/>
  <c r="D357" i="8"/>
  <c r="D358" i="8"/>
  <c r="D359" i="8"/>
  <c r="D360" i="8"/>
  <c r="D361" i="8"/>
  <c r="D362" i="8"/>
  <c r="D363" i="8"/>
  <c r="D364" i="8"/>
  <c r="D365" i="8"/>
  <c r="D366" i="8"/>
  <c r="D367" i="8"/>
  <c r="D368" i="8"/>
  <c r="D369" i="8"/>
  <c r="D65" i="8"/>
  <c r="D184" i="8"/>
  <c r="D200" i="8"/>
  <c r="D202" i="8"/>
  <c r="D292" i="8"/>
  <c r="D302" i="8"/>
  <c r="D312" i="8"/>
  <c r="D330" i="8"/>
  <c r="Q27" i="4" l="1"/>
  <c r="P27" i="4" s="1"/>
  <c r="Q25" i="4"/>
  <c r="P25" i="4" s="1"/>
  <c r="Q356" i="4"/>
  <c r="Q357" i="4"/>
  <c r="Q187" i="4"/>
  <c r="Q188" i="4"/>
  <c r="Q64" i="4"/>
  <c r="P64" i="4" s="1"/>
  <c r="Q355" i="4"/>
  <c r="P355" i="4" s="1"/>
  <c r="Q63" i="4"/>
  <c r="P63" i="4" s="1"/>
  <c r="Q204" i="4"/>
  <c r="P204" i="4" s="1"/>
  <c r="Q202" i="4"/>
  <c r="P202" i="4" s="1"/>
  <c r="Q186" i="4"/>
  <c r="P186" i="4" s="1"/>
  <c r="Q175" i="4"/>
  <c r="P175" i="4" s="1"/>
  <c r="AX85" i="4"/>
  <c r="AX216" i="4"/>
  <c r="AX148" i="4"/>
  <c r="AX97" i="4"/>
  <c r="AX300" i="4"/>
  <c r="AX92" i="4"/>
  <c r="AX215" i="4"/>
  <c r="AX91" i="4"/>
  <c r="AX301" i="4"/>
  <c r="E3" i="7" a="1"/>
  <c r="E3" i="7" s="1"/>
  <c r="BA21" i="4"/>
  <c r="E793" i="7" a="1"/>
  <c r="E793" i="7" s="1"/>
  <c r="E786" i="7" a="1"/>
  <c r="E786" i="7" s="1"/>
  <c r="E805" i="7" a="1"/>
  <c r="E805" i="7" s="1"/>
  <c r="E795" i="7" a="1"/>
  <c r="E795" i="7" s="1"/>
  <c r="E788" i="7" a="1"/>
  <c r="E788" i="7" s="1"/>
  <c r="E809" i="7" a="1"/>
  <c r="E809"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0" i="7" a="1"/>
  <c r="E810" i="7" s="1"/>
  <c r="E801" i="7" a="1"/>
  <c r="E801" i="7" s="1"/>
  <c r="E791" i="7" a="1"/>
  <c r="E791" i="7" s="1"/>
  <c r="AX23" i="4"/>
  <c r="AX451" i="4"/>
  <c r="AX197" i="4"/>
  <c r="AX200" i="4"/>
  <c r="AX112" i="4"/>
  <c r="AX71" i="4"/>
  <c r="AX49" i="4"/>
  <c r="AX113" i="4"/>
  <c r="AX452" i="4"/>
  <c r="AX86" i="4"/>
  <c r="AX237" i="4"/>
  <c r="AX103" i="4"/>
  <c r="AX66" i="4"/>
  <c r="AX115" i="4"/>
  <c r="AX102" i="4"/>
  <c r="AX104" i="4"/>
  <c r="AX101" i="4"/>
  <c r="AX77" i="4"/>
  <c r="AX79" i="4"/>
  <c r="AX114" i="4"/>
  <c r="AX198" i="4"/>
  <c r="AX90" i="4"/>
  <c r="AX158" i="4"/>
  <c r="AX67" i="4"/>
  <c r="AX384" i="4"/>
  <c r="AX69" i="4"/>
  <c r="AX105" i="4"/>
  <c r="AX201" i="4"/>
  <c r="AX385" i="4"/>
  <c r="AX74" i="4"/>
  <c r="AX157" i="4"/>
  <c r="AX82" i="4"/>
  <c r="AX377" i="4"/>
  <c r="AX9" i="4"/>
  <c r="AX65" i="4"/>
  <c r="AX382" i="4"/>
  <c r="AX150" i="4"/>
  <c r="AX398" i="4"/>
  <c r="AX149" i="4"/>
  <c r="AX58" i="4"/>
  <c r="AX32" i="4"/>
  <c r="AX376" i="4"/>
  <c r="AX151" i="4"/>
  <c r="AX453" i="4"/>
  <c r="AX93" i="4"/>
  <c r="AX156" i="4"/>
  <c r="AX399" i="4"/>
  <c r="AX34" i="4"/>
  <c r="AX146" i="4"/>
  <c r="AX380" i="4"/>
  <c r="AX95" i="4"/>
  <c r="AX196" i="4"/>
  <c r="AX381" i="4"/>
  <c r="AX41" i="4"/>
  <c r="AX299" i="4"/>
  <c r="AX83" i="4"/>
  <c r="AX45" i="4"/>
  <c r="AX378" i="4"/>
  <c r="AX400" i="4"/>
  <c r="AX199" i="4"/>
  <c r="AX147" i="4"/>
  <c r="AX217" i="4"/>
  <c r="BA33" i="4"/>
  <c r="S346" i="4"/>
  <c r="S84" i="4"/>
  <c r="S73" i="4"/>
  <c r="S472" i="4"/>
  <c r="S348" i="4"/>
  <c r="S473" i="4"/>
  <c r="S347" i="4"/>
  <c r="S78" i="4"/>
  <c r="BA36" i="4"/>
  <c r="X57" i="4"/>
  <c r="AX57" i="4" s="1"/>
  <c r="BA61" i="4"/>
  <c r="X33" i="4"/>
  <c r="AX33" i="4" s="1"/>
  <c r="X62" i="4"/>
  <c r="AX62" i="4" s="1"/>
  <c r="AD204" i="4"/>
  <c r="AC204" i="4" s="1"/>
  <c r="Y204" i="4"/>
  <c r="X204" i="4" s="1"/>
  <c r="AD202" i="4"/>
  <c r="AC202" i="4" s="1"/>
  <c r="Y202" i="4"/>
  <c r="X202" i="4" s="1"/>
  <c r="BA393" i="4"/>
  <c r="AX393" i="4"/>
  <c r="BA397" i="4"/>
  <c r="AX397" i="4"/>
  <c r="P304" i="4"/>
  <c r="AD304" i="4"/>
  <c r="AC304" i="4" s="1"/>
  <c r="Y304" i="4"/>
  <c r="X304" i="4" s="1"/>
  <c r="P136" i="4"/>
  <c r="AD136" i="4"/>
  <c r="AC136" i="4" s="1"/>
  <c r="Y136" i="4"/>
  <c r="X21" i="4"/>
  <c r="AX21" i="4" s="1"/>
  <c r="X26" i="4"/>
  <c r="AX26" i="4" s="1"/>
  <c r="BA389" i="4"/>
  <c r="AX389" i="4"/>
  <c r="BA396" i="4"/>
  <c r="AX396" i="4"/>
  <c r="P189" i="4"/>
  <c r="AD189" i="4"/>
  <c r="AC189" i="4" s="1"/>
  <c r="Y189" i="4"/>
  <c r="X189" i="4" s="1"/>
  <c r="AD186" i="4"/>
  <c r="AC186" i="4" s="1"/>
  <c r="Y186" i="4"/>
  <c r="X186" i="4" s="1"/>
  <c r="AD175" i="4"/>
  <c r="AC175" i="4" s="1"/>
  <c r="Y175" i="4"/>
  <c r="X175" i="4" s="1"/>
  <c r="P56" i="4"/>
  <c r="AD56" i="4"/>
  <c r="AC56" i="4" s="1"/>
  <c r="Y56" i="4"/>
  <c r="X56" i="4" s="1"/>
  <c r="P356" i="4"/>
  <c r="P357" i="4"/>
  <c r="P306" i="4"/>
  <c r="AD306" i="4"/>
  <c r="AC306" i="4" s="1"/>
  <c r="Y306" i="4"/>
  <c r="X306" i="4" s="1"/>
  <c r="BA388" i="4"/>
  <c r="AX388" i="4"/>
  <c r="BA391" i="4"/>
  <c r="AX391" i="4"/>
  <c r="P277" i="4"/>
  <c r="AD277" i="4"/>
  <c r="AC277" i="4" s="1"/>
  <c r="Y277" i="4"/>
  <c r="X277" i="4" s="1"/>
  <c r="P174" i="4"/>
  <c r="AD174" i="4"/>
  <c r="AC174" i="4" s="1"/>
  <c r="Y174" i="4"/>
  <c r="X174" i="4" s="1"/>
  <c r="BA22" i="4"/>
  <c r="BA387" i="4"/>
  <c r="AX387" i="4"/>
  <c r="BA395" i="4"/>
  <c r="AX395" i="4"/>
  <c r="P334" i="4"/>
  <c r="AD334" i="4"/>
  <c r="AC334" i="4" s="1"/>
  <c r="Y334" i="4"/>
  <c r="X334" i="4" s="1"/>
  <c r="P335" i="4"/>
  <c r="AD335" i="4"/>
  <c r="AC335" i="4" s="1"/>
  <c r="Y335" i="4"/>
  <c r="P305" i="4"/>
  <c r="AD305" i="4"/>
  <c r="AC305" i="4" s="1"/>
  <c r="Y305" i="4"/>
  <c r="X305" i="4" s="1"/>
  <c r="P203" i="4"/>
  <c r="AD203" i="4"/>
  <c r="AC203" i="4" s="1"/>
  <c r="Y203" i="4"/>
  <c r="X203" i="4" s="1"/>
  <c r="P276" i="4"/>
  <c r="AD276" i="4"/>
  <c r="AC276" i="4" s="1"/>
  <c r="Y276" i="4"/>
  <c r="X36" i="4"/>
  <c r="AX36" i="4" s="1"/>
  <c r="BA386" i="4"/>
  <c r="AX386" i="4"/>
  <c r="BA394" i="4"/>
  <c r="AX394" i="4"/>
  <c r="P187" i="4"/>
  <c r="P188" i="4"/>
  <c r="AD188" i="4"/>
  <c r="AC188" i="4" s="1"/>
  <c r="Y188" i="4"/>
  <c r="X188" i="4" s="1"/>
  <c r="AD187" i="4"/>
  <c r="AC187" i="4" s="1"/>
  <c r="Y187" i="4"/>
  <c r="X187" i="4" s="1"/>
  <c r="P129" i="4"/>
  <c r="AD129" i="4"/>
  <c r="AC129" i="4" s="1"/>
  <c r="Y129" i="4"/>
  <c r="X129" i="4" s="1"/>
  <c r="P55" i="4"/>
  <c r="AD55" i="4"/>
  <c r="AC55" i="4" s="1"/>
  <c r="Y55" i="4"/>
  <c r="X55" i="4" s="1"/>
  <c r="BA392" i="4"/>
  <c r="AX392" i="4"/>
  <c r="P333" i="4"/>
  <c r="AD333" i="4"/>
  <c r="AC333" i="4" s="1"/>
  <c r="Y333" i="4"/>
  <c r="X333" i="4" s="1"/>
  <c r="P278" i="4"/>
  <c r="AD278" i="4"/>
  <c r="AC278" i="4" s="1"/>
  <c r="Y278" i="4"/>
  <c r="X278" i="4" s="1"/>
  <c r="X60" i="4"/>
  <c r="AX60" i="4" s="1"/>
  <c r="X30" i="4"/>
  <c r="AX30" i="4" s="1"/>
  <c r="BA390" i="4"/>
  <c r="AX390" i="4"/>
  <c r="E807" i="7" a="1"/>
  <c r="E807" i="7" s="1"/>
  <c r="E808" i="7" a="1"/>
  <c r="E808" i="7" s="1"/>
  <c r="E439" i="7" a="1"/>
  <c r="E439" i="7" s="1"/>
  <c r="E785" i="7" a="1"/>
  <c r="E785" i="7" s="1"/>
  <c r="E778" i="7" a="1"/>
  <c r="E778" i="7" s="1"/>
  <c r="E783" i="7" a="1"/>
  <c r="E783" i="7" s="1"/>
  <c r="E779" i="7" a="1"/>
  <c r="E779" i="7" s="1"/>
  <c r="E784" i="7" a="1"/>
  <c r="E784" i="7" s="1"/>
  <c r="E782" i="7" a="1"/>
  <c r="E782" i="7" s="1"/>
  <c r="S251" i="4"/>
  <c r="T251" i="4" s="1"/>
  <c r="S218" i="4"/>
  <c r="T218" i="4" s="1"/>
  <c r="S418" i="4"/>
  <c r="T418" i="4" s="1"/>
  <c r="S419" i="4"/>
  <c r="T419" i="4" s="1"/>
  <c r="S401" i="4"/>
  <c r="T401" i="4" s="1"/>
  <c r="S219" i="4"/>
  <c r="T219" i="4" s="1"/>
  <c r="S403" i="4"/>
  <c r="T403" i="4" s="1"/>
  <c r="S402" i="4"/>
  <c r="T402" i="4" s="1"/>
  <c r="S140" i="4"/>
  <c r="T140" i="4" s="1"/>
  <c r="S141" i="4"/>
  <c r="T141" i="4" s="1"/>
  <c r="S343" i="4"/>
  <c r="T343" i="4" s="1"/>
  <c r="S453" i="4"/>
  <c r="T453" i="4" s="1"/>
  <c r="S381" i="4"/>
  <c r="T381" i="4" s="1"/>
  <c r="S301" i="4"/>
  <c r="T301" i="4" s="1"/>
  <c r="S258" i="4"/>
  <c r="T258" i="4" s="1"/>
  <c r="S165" i="4"/>
  <c r="T165" i="4" s="1"/>
  <c r="S17" i="4"/>
  <c r="T17" i="4" s="1"/>
  <c r="S224" i="4"/>
  <c r="T224" i="4" s="1"/>
  <c r="S417" i="4"/>
  <c r="T417" i="4" s="1"/>
  <c r="S297" i="4"/>
  <c r="T297" i="4" s="1"/>
  <c r="S405" i="4"/>
  <c r="T405" i="4" s="1"/>
  <c r="S132" i="4"/>
  <c r="T132" i="4" s="1"/>
  <c r="S97" i="4"/>
  <c r="T97" i="4" s="1"/>
  <c r="S315" i="4"/>
  <c r="T315" i="4" s="1"/>
  <c r="S156" i="4"/>
  <c r="T156" i="4" s="1"/>
  <c r="S192" i="4"/>
  <c r="T192" i="4" s="1"/>
  <c r="S412" i="4"/>
  <c r="T412" i="4" s="1"/>
  <c r="S262" i="4"/>
  <c r="T262" i="4" s="1"/>
  <c r="S217" i="4"/>
  <c r="T217" i="4" s="1"/>
  <c r="S54" i="4"/>
  <c r="T54" i="4" s="1"/>
  <c r="S120" i="4"/>
  <c r="T120" i="4" s="1"/>
  <c r="S146" i="4"/>
  <c r="T146" i="4" s="1"/>
  <c r="S145" i="4"/>
  <c r="T145" i="4" s="1"/>
  <c r="S37" i="4"/>
  <c r="T37" i="4" s="1"/>
  <c r="S336" i="4"/>
  <c r="T336" i="4" s="1"/>
  <c r="S451" i="4"/>
  <c r="T451" i="4" s="1"/>
  <c r="S382" i="4"/>
  <c r="T382" i="4" s="1"/>
  <c r="S300" i="4"/>
  <c r="T300" i="4" s="1"/>
  <c r="S344" i="4"/>
  <c r="T344" i="4" s="1"/>
  <c r="S164" i="4"/>
  <c r="T164" i="4" s="1"/>
  <c r="S233" i="4"/>
  <c r="T233" i="4" s="1"/>
  <c r="S115" i="4"/>
  <c r="T115" i="4" s="1"/>
  <c r="S350" i="4"/>
  <c r="T350" i="4" s="1"/>
  <c r="S265" i="4"/>
  <c r="T265" i="4" s="1"/>
  <c r="S160" i="4"/>
  <c r="T160" i="4" s="1"/>
  <c r="S102" i="4"/>
  <c r="T102" i="4" s="1"/>
  <c r="S310" i="4"/>
  <c r="T310" i="4" s="1"/>
  <c r="S316" i="4"/>
  <c r="T316" i="4" s="1"/>
  <c r="S195" i="4"/>
  <c r="T195" i="4" s="1"/>
  <c r="S236" i="4"/>
  <c r="T236" i="4" s="1"/>
  <c r="S345" i="4"/>
  <c r="T345" i="4" s="1"/>
  <c r="S222" i="4"/>
  <c r="T222" i="4" s="1"/>
  <c r="S59" i="4"/>
  <c r="T59" i="4" s="1"/>
  <c r="S125" i="4"/>
  <c r="T125" i="4" s="1"/>
  <c r="S138" i="4"/>
  <c r="T138" i="4" s="1"/>
  <c r="S43" i="4"/>
  <c r="T43" i="4" s="1"/>
  <c r="S342" i="4"/>
  <c r="T342" i="4" s="1"/>
  <c r="S226" i="4"/>
  <c r="T226" i="4" s="1"/>
  <c r="S398" i="4"/>
  <c r="T398" i="4" s="1"/>
  <c r="S289" i="4"/>
  <c r="T289" i="4" s="1"/>
  <c r="S286" i="4"/>
  <c r="T286" i="4" s="1"/>
  <c r="S133" i="4"/>
  <c r="T133" i="4" s="1"/>
  <c r="S379" i="4"/>
  <c r="T379" i="4" s="1"/>
  <c r="S104" i="4"/>
  <c r="T104" i="4" s="1"/>
  <c r="S119" i="4"/>
  <c r="T119" i="4" s="1"/>
  <c r="S351" i="4"/>
  <c r="T351" i="4" s="1"/>
  <c r="S266" i="4"/>
  <c r="T266" i="4" s="1"/>
  <c r="S161" i="4"/>
  <c r="T161" i="4" s="1"/>
  <c r="S101" i="4"/>
  <c r="T101" i="4" s="1"/>
  <c r="S319" i="4"/>
  <c r="T319" i="4" s="1"/>
  <c r="S317" i="4"/>
  <c r="T317" i="4" s="1"/>
  <c r="S414" i="4"/>
  <c r="T414" i="4" s="1"/>
  <c r="S263" i="4"/>
  <c r="T263" i="4" s="1"/>
  <c r="S216" i="4"/>
  <c r="T216" i="4" s="1"/>
  <c r="S294" i="4"/>
  <c r="T294" i="4" s="1"/>
  <c r="S117" i="4"/>
  <c r="T117" i="4" s="1"/>
  <c r="S143" i="4"/>
  <c r="T143" i="4" s="1"/>
  <c r="S234" i="4"/>
  <c r="T234" i="4" s="1"/>
  <c r="S338" i="4"/>
  <c r="T338" i="4" s="1"/>
  <c r="S452" i="4"/>
  <c r="T452" i="4" s="1"/>
  <c r="S400" i="4"/>
  <c r="T400" i="4" s="1"/>
  <c r="S290" i="4"/>
  <c r="T290" i="4" s="1"/>
  <c r="S284" i="4"/>
  <c r="T284" i="4" s="1"/>
  <c r="S134" i="4"/>
  <c r="T134" i="4" s="1"/>
  <c r="S166" i="4"/>
  <c r="T166" i="4" s="1"/>
  <c r="S122" i="4"/>
  <c r="T122" i="4" s="1"/>
  <c r="S231" i="4"/>
  <c r="T231" i="4" s="1"/>
  <c r="S404" i="4"/>
  <c r="T404" i="4" s="1"/>
  <c r="S162" i="4"/>
  <c r="T162" i="4" s="1"/>
  <c r="S229" i="4"/>
  <c r="T229" i="4" s="1"/>
  <c r="S320" i="4"/>
  <c r="T320" i="4" s="1"/>
  <c r="S311" i="4"/>
  <c r="T311" i="4" s="1"/>
  <c r="S413" i="4"/>
  <c r="T413" i="4" s="1"/>
  <c r="S261" i="4"/>
  <c r="T261" i="4" s="1"/>
  <c r="S215" i="4"/>
  <c r="T215" i="4" s="1"/>
  <c r="S53" i="4"/>
  <c r="T53" i="4" s="1"/>
  <c r="S148" i="4"/>
  <c r="T148" i="4" s="1"/>
  <c r="S144" i="4"/>
  <c r="T144" i="4" s="1"/>
  <c r="S35" i="4"/>
  <c r="T35" i="4" s="1"/>
  <c r="S337" i="4"/>
  <c r="T337" i="4" s="1"/>
  <c r="S221" i="4"/>
  <c r="T221" i="4" s="1"/>
  <c r="S399" i="4"/>
  <c r="T399" i="4" s="1"/>
  <c r="S212" i="4"/>
  <c r="T212" i="4" s="1"/>
  <c r="S285" i="4"/>
  <c r="T285" i="4" s="1"/>
  <c r="S135" i="4"/>
  <c r="T135" i="4" s="1"/>
  <c r="S167" i="4"/>
  <c r="T167" i="4" s="1"/>
  <c r="S123" i="4"/>
  <c r="T123" i="4" s="1"/>
  <c r="S349" i="4"/>
  <c r="T349" i="4" s="1"/>
  <c r="S264" i="4"/>
  <c r="T264" i="4" s="1"/>
  <c r="S295" i="4"/>
  <c r="T295" i="4" s="1"/>
  <c r="S103" i="4"/>
  <c r="T103" i="4" s="1"/>
  <c r="S312" i="4"/>
  <c r="T312" i="4" s="1"/>
  <c r="S314" i="4"/>
  <c r="T314" i="4" s="1"/>
  <c r="S455" i="4"/>
  <c r="T455" i="4" s="1"/>
  <c r="S291" i="4"/>
  <c r="T291" i="4" s="1"/>
  <c r="S252" i="4"/>
  <c r="T252" i="4" s="1"/>
  <c r="S98" i="4"/>
  <c r="T98" i="4" s="1"/>
  <c r="S3" i="4"/>
  <c r="T3" i="4" s="1"/>
  <c r="S121" i="4"/>
  <c r="T121" i="4" s="1"/>
  <c r="S137" i="4"/>
  <c r="T137" i="4" s="1"/>
  <c r="S339" i="4"/>
  <c r="T339" i="4" s="1"/>
  <c r="S376" i="4"/>
  <c r="T376" i="4" s="1"/>
  <c r="S377" i="4"/>
  <c r="T377" i="4" s="1"/>
  <c r="S288" i="4"/>
  <c r="T288" i="4" s="1"/>
  <c r="S283" i="4"/>
  <c r="T283" i="4" s="1"/>
  <c r="S230" i="4"/>
  <c r="T230" i="4" s="1"/>
  <c r="S214" i="4"/>
  <c r="T214" i="4" s="1"/>
  <c r="S232" i="4"/>
  <c r="T232" i="4" s="1"/>
  <c r="S298" i="4"/>
  <c r="T298" i="4" s="1"/>
  <c r="S255" i="4"/>
  <c r="T255" i="4" s="1"/>
  <c r="S131" i="4"/>
  <c r="T131" i="4" s="1"/>
  <c r="S85" i="4"/>
  <c r="T85" i="4" s="1"/>
  <c r="S321" i="4"/>
  <c r="T321" i="4" s="1"/>
  <c r="S157" i="4"/>
  <c r="T157" i="4" s="1"/>
  <c r="S456" i="4"/>
  <c r="T456" i="4" s="1"/>
  <c r="S292" i="4"/>
  <c r="T292" i="4" s="1"/>
  <c r="S253" i="4"/>
  <c r="T253" i="4" s="1"/>
  <c r="S99" i="4"/>
  <c r="T99" i="4" s="1"/>
  <c r="S12" i="4"/>
  <c r="T12" i="4" s="1"/>
  <c r="S118" i="4"/>
  <c r="T118" i="4" s="1"/>
  <c r="S340" i="4"/>
  <c r="T340" i="4" s="1"/>
  <c r="S378" i="4"/>
  <c r="T378" i="4" s="1"/>
  <c r="S223" i="4"/>
  <c r="T223" i="4" s="1"/>
  <c r="S259" i="4"/>
  <c r="T259" i="4" s="1"/>
  <c r="S302" i="4"/>
  <c r="T302" i="4" s="1"/>
  <c r="S28" i="4"/>
  <c r="T28" i="4" s="1"/>
  <c r="S415" i="4"/>
  <c r="T415" i="4" s="1"/>
  <c r="S296" i="4"/>
  <c r="T296" i="4" s="1"/>
  <c r="S256" i="4"/>
  <c r="T256" i="4" s="1"/>
  <c r="S383" i="4"/>
  <c r="T383" i="4" s="1"/>
  <c r="S92" i="4"/>
  <c r="T92" i="4" s="1"/>
  <c r="S318" i="4"/>
  <c r="T318" i="4" s="1"/>
  <c r="S158" i="4"/>
  <c r="T158" i="4" s="1"/>
  <c r="S193" i="4"/>
  <c r="T193" i="4" s="1"/>
  <c r="S155" i="4"/>
  <c r="T155" i="4" s="1"/>
  <c r="S293" i="4"/>
  <c r="T293" i="4" s="1"/>
  <c r="S139" i="4"/>
  <c r="T139" i="4" s="1"/>
  <c r="S213" i="4"/>
  <c r="T213" i="4" s="1"/>
  <c r="S227" i="4"/>
  <c r="T227" i="4" s="1"/>
  <c r="S124" i="4"/>
  <c r="T124" i="4" s="1"/>
  <c r="S142" i="4"/>
  <c r="T142" i="4" s="1"/>
  <c r="S341" i="4"/>
  <c r="T341" i="4" s="1"/>
  <c r="S380" i="4"/>
  <c r="T380" i="4" s="1"/>
  <c r="S299" i="4"/>
  <c r="T299" i="4" s="1"/>
  <c r="S260" i="4"/>
  <c r="T260" i="4" s="1"/>
  <c r="S163" i="4"/>
  <c r="T163" i="4" s="1"/>
  <c r="S19" i="4"/>
  <c r="T19" i="4" s="1"/>
  <c r="S105" i="4"/>
  <c r="T105" i="4" s="1"/>
  <c r="S416" i="4"/>
  <c r="T416" i="4" s="1"/>
  <c r="S235" i="4"/>
  <c r="T235" i="4" s="1"/>
  <c r="S257" i="4"/>
  <c r="T257" i="4" s="1"/>
  <c r="S130" i="4"/>
  <c r="T130" i="4" s="1"/>
  <c r="S228" i="4"/>
  <c r="T228" i="4" s="1"/>
  <c r="S313" i="4"/>
  <c r="T313" i="4" s="1"/>
  <c r="S225" i="4"/>
  <c r="T225" i="4" s="1"/>
  <c r="S194" i="4"/>
  <c r="T194" i="4" s="1"/>
  <c r="S100" i="4"/>
  <c r="T100" i="4" s="1"/>
  <c r="S13" i="4"/>
  <c r="T13" i="4" s="1"/>
  <c r="S147" i="4"/>
  <c r="T147" i="4" s="1"/>
  <c r="S454" i="4"/>
  <c r="T454" i="4" s="1"/>
  <c r="S303" i="4"/>
  <c r="T303" i="4" s="1"/>
  <c r="S254" i="4"/>
  <c r="T254" i="4" s="1"/>
  <c r="AX61" i="4"/>
  <c r="AX22" i="4"/>
  <c r="BA63" i="4"/>
  <c r="BA25" i="4"/>
  <c r="BA64" i="4"/>
  <c r="BA355" i="4"/>
  <c r="BA24" i="4"/>
  <c r="BA27"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BA136" i="4" l="1"/>
  <c r="T347" i="4"/>
  <c r="AW347" i="4"/>
  <c r="T473" i="4"/>
  <c r="AW473" i="4"/>
  <c r="T348" i="4"/>
  <c r="AW348" i="4"/>
  <c r="T78" i="4"/>
  <c r="AW78" i="4"/>
  <c r="T472" i="4"/>
  <c r="AW472" i="4"/>
  <c r="T73" i="4"/>
  <c r="AW73" i="4"/>
  <c r="T84" i="4"/>
  <c r="AW84" i="4"/>
  <c r="T346" i="4"/>
  <c r="AW346"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4" i="7"/>
  <c r="H4" i="7"/>
  <c r="S507" i="4" l="1"/>
  <c r="S500" i="4"/>
  <c r="S501" i="4"/>
  <c r="S502" i="4"/>
  <c r="S503" i="4"/>
  <c r="S129" i="4"/>
  <c r="T129" i="4" s="1"/>
  <c r="S511" i="4"/>
  <c r="S520" i="4"/>
  <c r="S515" i="4"/>
  <c r="S509" i="4"/>
  <c r="S516" i="4"/>
  <c r="S504" i="4"/>
  <c r="S512" i="4"/>
  <c r="S506" i="4"/>
  <c r="S513" i="4"/>
  <c r="S508" i="4"/>
  <c r="S510" i="4"/>
  <c r="S514" i="4"/>
  <c r="S519" i="4"/>
  <c r="S517" i="4"/>
  <c r="S505" i="4"/>
  <c r="S518" i="4"/>
  <c r="S25" i="4"/>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482" i="4"/>
  <c r="T482" i="4" s="1"/>
  <c r="S87" i="4"/>
  <c r="T87" i="4" s="1"/>
  <c r="S10" i="4"/>
  <c r="T10" i="4" s="1"/>
  <c r="S435" i="4"/>
  <c r="S499" i="4"/>
  <c r="T499" i="4" s="1"/>
  <c r="S81" i="4"/>
  <c r="T81" i="4" s="1"/>
  <c r="S237" i="4"/>
  <c r="T237" i="4" s="1"/>
  <c r="S245" i="4"/>
  <c r="T245" i="4" s="1"/>
  <c r="S373" i="4"/>
  <c r="T373" i="4" s="1"/>
  <c r="S267" i="4"/>
  <c r="T267" i="4" s="1"/>
  <c r="S487" i="4"/>
  <c r="T487" i="4" s="1"/>
  <c r="S493" i="4"/>
  <c r="T493"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498" i="4"/>
  <c r="T498" i="4" s="1"/>
  <c r="S491" i="4"/>
  <c r="T491" i="4" s="1"/>
  <c r="S474" i="4"/>
  <c r="T474" i="4" s="1"/>
  <c r="S433" i="4"/>
  <c r="S475" i="4"/>
  <c r="T475"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492" i="4"/>
  <c r="T492" i="4" s="1"/>
  <c r="S396" i="4"/>
  <c r="T396" i="4" s="1"/>
  <c r="S495" i="4"/>
  <c r="T495" i="4" s="1"/>
  <c r="S384" i="4"/>
  <c r="T384" i="4" s="1"/>
  <c r="S152" i="4"/>
  <c r="T152" i="4" s="1"/>
  <c r="S4" i="4"/>
  <c r="T4" i="4" s="1"/>
  <c r="S211" i="4"/>
  <c r="T211" i="4" s="1"/>
  <c r="S496" i="4"/>
  <c r="T496"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479" i="4"/>
  <c r="T479" i="4" s="1"/>
  <c r="S497" i="4"/>
  <c r="T497" i="4" s="1"/>
  <c r="S323" i="4"/>
  <c r="T323" i="4" s="1"/>
  <c r="S270" i="4"/>
  <c r="T270" i="4" s="1"/>
  <c r="S395" i="4"/>
  <c r="T395" i="4" s="1"/>
  <c r="S8" i="4"/>
  <c r="T8" i="4" s="1"/>
  <c r="S385" i="4"/>
  <c r="T385" i="4" s="1"/>
  <c r="S268" i="4"/>
  <c r="T268" i="4" s="1"/>
  <c r="S481" i="4"/>
  <c r="T481" i="4" s="1"/>
  <c r="S271" i="4"/>
  <c r="T271" i="4" s="1"/>
  <c r="S136" i="4"/>
  <c r="T136" i="4" s="1"/>
  <c r="S485" i="4"/>
  <c r="T485" i="4" s="1"/>
  <c r="S26" i="4"/>
  <c r="T26" i="4" s="1"/>
  <c r="S66" i="4"/>
  <c r="T66" i="4" s="1"/>
  <c r="S5" i="4"/>
  <c r="T5" i="4" s="1"/>
  <c r="S94" i="4"/>
  <c r="T94" i="4" s="1"/>
  <c r="S20" i="4"/>
  <c r="T20" i="4" s="1"/>
  <c r="S476" i="4"/>
  <c r="T476" i="4" s="1"/>
  <c r="S29" i="4"/>
  <c r="T29" i="4" s="1"/>
  <c r="S49" i="4"/>
  <c r="T49" i="4" s="1"/>
  <c r="S421" i="4"/>
  <c r="S428" i="4"/>
  <c r="S488" i="4"/>
  <c r="T488" i="4" s="1"/>
  <c r="S326" i="4"/>
  <c r="T326" i="4" s="1"/>
  <c r="S272" i="4"/>
  <c r="T272" i="4" s="1"/>
  <c r="S484" i="4"/>
  <c r="T484" i="4" s="1"/>
  <c r="S489" i="4"/>
  <c r="T489" i="4" s="1"/>
  <c r="S183" i="4"/>
  <c r="T183" i="4" s="1"/>
  <c r="S50" i="4"/>
  <c r="T50" i="4" s="1"/>
  <c r="S422" i="4"/>
  <c r="S71" i="4"/>
  <c r="T71" i="4" s="1"/>
  <c r="S88" i="4"/>
  <c r="T88" i="4" s="1"/>
  <c r="S324" i="4"/>
  <c r="T324" i="4" s="1"/>
  <c r="S23" i="4"/>
  <c r="T23" i="4" s="1"/>
  <c r="S365" i="4"/>
  <c r="T365" i="4" s="1"/>
  <c r="S478" i="4"/>
  <c r="T478" i="4" s="1"/>
  <c r="S430" i="4"/>
  <c r="S114" i="4"/>
  <c r="T114" i="4" s="1"/>
  <c r="S172" i="4"/>
  <c r="T172" i="4" s="1"/>
  <c r="S149" i="4"/>
  <c r="T149" i="4" s="1"/>
  <c r="S151" i="4"/>
  <c r="T151" i="4" s="1"/>
  <c r="S446" i="4"/>
  <c r="S494" i="4"/>
  <c r="T494" i="4" s="1"/>
  <c r="S127" i="4"/>
  <c r="T127" i="4" s="1"/>
  <c r="S181" i="4"/>
  <c r="T181" i="4" s="1"/>
  <c r="S51" i="4"/>
  <c r="T51" i="4" s="1"/>
  <c r="S177" i="4"/>
  <c r="T177" i="4" s="1"/>
  <c r="S477" i="4"/>
  <c r="T477" i="4" s="1"/>
  <c r="S39" i="4"/>
  <c r="T39" i="4" s="1"/>
  <c r="S179" i="4"/>
  <c r="T179" i="4" s="1"/>
  <c r="S483" i="4"/>
  <c r="T483" i="4" s="1"/>
  <c r="S243" i="4"/>
  <c r="T243" i="4" s="1"/>
  <c r="S38" i="4"/>
  <c r="T38" i="4" s="1"/>
  <c r="S74" i="4"/>
  <c r="T74" i="4" s="1"/>
  <c r="S486" i="4"/>
  <c r="T486"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490" i="4"/>
  <c r="T490" i="4" s="1"/>
  <c r="S480" i="4"/>
  <c r="T480"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3" i="7" a="1"/>
  <c r="E773" i="7" s="1"/>
  <c r="E772" i="7" a="1"/>
  <c r="E772" i="7" s="1"/>
  <c r="E771" i="7" a="1"/>
  <c r="E771" i="7" s="1"/>
  <c r="E770" i="7" a="1"/>
  <c r="E770" i="7" s="1"/>
  <c r="E781" i="7" a="1"/>
  <c r="E781" i="7" s="1"/>
  <c r="E743" i="7" a="1"/>
  <c r="E743" i="7" s="1"/>
  <c r="E780" i="7" a="1"/>
  <c r="E780" i="7" s="1"/>
  <c r="E742" i="7" a="1"/>
  <c r="E742" i="7" s="1"/>
  <c r="AW219" i="4"/>
  <c r="AW419" i="4"/>
  <c r="AW218" i="4"/>
  <c r="AW403" i="4"/>
  <c r="AW401" i="4"/>
  <c r="AW251" i="4"/>
  <c r="AW418" i="4"/>
  <c r="AW402" i="4"/>
  <c r="AW407" i="4"/>
  <c r="AW300" i="4"/>
  <c r="AW298" i="4"/>
  <c r="AW318" i="4"/>
  <c r="AW122" i="4"/>
  <c r="AW41" i="4"/>
  <c r="AW382" i="4"/>
  <c r="AW352" i="4"/>
  <c r="AW296" i="4"/>
  <c r="AW253" i="4"/>
  <c r="AW284" i="4"/>
  <c r="AW164" i="4"/>
  <c r="AW258" i="4"/>
  <c r="AW82" i="4"/>
  <c r="AW338" i="4"/>
  <c r="AW59" i="4"/>
  <c r="AW379" i="4"/>
  <c r="AW380" i="4"/>
  <c r="AW321" i="4"/>
  <c r="AW165" i="4"/>
  <c r="AW368" i="4"/>
  <c r="AW398" i="4"/>
  <c r="AW345" i="4"/>
  <c r="AW25" i="4"/>
  <c r="AW16" i="4"/>
  <c r="AW134" i="4"/>
  <c r="AW119" i="4"/>
  <c r="AW43" i="4"/>
  <c r="AW157" i="4"/>
  <c r="AW19" i="4"/>
  <c r="AW292" i="4"/>
  <c r="AW339" i="4"/>
  <c r="AW376" i="4"/>
  <c r="AW102" i="4"/>
  <c r="AW137" i="4"/>
  <c r="AW283" i="4"/>
  <c r="AW10" i="4"/>
  <c r="AW285" i="4"/>
  <c r="AW400" i="4"/>
  <c r="AW135" i="4"/>
  <c r="AW317" i="4"/>
  <c r="AW194" i="4"/>
  <c r="AW384" i="4"/>
  <c r="AW320" i="4"/>
  <c r="AW139" i="4"/>
  <c r="AW288" i="4"/>
  <c r="AW50" i="4"/>
  <c r="AW123" i="4"/>
  <c r="AW263" i="4"/>
  <c r="AW22" i="4"/>
  <c r="AW3" i="4"/>
  <c r="AW21" i="4"/>
  <c r="AW89" i="4"/>
  <c r="AW143" i="4"/>
  <c r="AW289" i="4"/>
  <c r="AW201" i="4"/>
  <c r="AW312" i="4"/>
  <c r="AW350" i="4"/>
  <c r="AW120" i="4"/>
  <c r="AW344" i="4"/>
  <c r="AW315" i="4"/>
  <c r="AW351" i="4"/>
  <c r="AW215" i="4"/>
  <c r="AW230" i="4"/>
  <c r="AW101" i="4"/>
  <c r="AW131" i="4"/>
  <c r="AW117" i="4"/>
  <c r="AW290" i="4"/>
  <c r="AW192" i="4"/>
  <c r="AW100" i="4"/>
  <c r="AW453" i="4"/>
  <c r="AW365" i="4"/>
  <c r="AW340" i="4"/>
  <c r="AW366"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7" i="4"/>
  <c r="AW503" i="4" l="1"/>
  <c r="T503" i="4"/>
  <c r="T502" i="4"/>
  <c r="AW502" i="4"/>
  <c r="T501" i="4"/>
  <c r="AW501" i="4"/>
  <c r="AW500" i="4"/>
  <c r="T500" i="4"/>
  <c r="T507" i="4"/>
  <c r="AW507" i="4"/>
  <c r="AW208" i="4"/>
  <c r="AW93" i="4"/>
  <c r="AW375" i="4"/>
  <c r="AW370" i="4"/>
  <c r="AW359" i="4"/>
  <c r="AW20" i="4"/>
  <c r="AW211" i="4"/>
  <c r="AW269" i="4"/>
  <c r="AW406" i="4"/>
  <c r="T505" i="4"/>
  <c r="AW505" i="4"/>
  <c r="T517" i="4"/>
  <c r="AW517" i="4"/>
  <c r="T519" i="4"/>
  <c r="AW519" i="4"/>
  <c r="T514" i="4"/>
  <c r="AW514" i="4"/>
  <c r="AW510" i="4"/>
  <c r="T510" i="4"/>
  <c r="T508" i="4"/>
  <c r="AW508" i="4"/>
  <c r="T513" i="4"/>
  <c r="AW513" i="4"/>
  <c r="T506" i="4"/>
  <c r="AW506" i="4"/>
  <c r="T512" i="4"/>
  <c r="AW512" i="4"/>
  <c r="T504" i="4"/>
  <c r="AW504" i="4"/>
  <c r="AW516" i="4"/>
  <c r="T516" i="4"/>
  <c r="T509" i="4"/>
  <c r="AW509" i="4"/>
  <c r="T515" i="4"/>
  <c r="AW515" i="4"/>
  <c r="T520" i="4"/>
  <c r="AW520" i="4"/>
  <c r="T511" i="4"/>
  <c r="AW511" i="4"/>
  <c r="T518" i="4"/>
  <c r="AW518" i="4"/>
  <c r="AW476" i="4"/>
  <c r="AW496" i="4"/>
  <c r="AW371" i="4"/>
  <c r="AW200" i="4"/>
  <c r="AW499" i="4"/>
  <c r="AW409" i="4"/>
  <c r="AW397" i="4"/>
  <c r="AW322" i="4"/>
  <c r="AW14" i="4"/>
  <c r="AW196" i="4"/>
  <c r="AW411" i="4"/>
  <c r="AW149" i="4"/>
  <c r="AW245" i="4"/>
  <c r="AW326" i="4"/>
  <c r="AW30" i="4"/>
  <c r="AW69" i="4"/>
  <c r="AW31" i="4"/>
  <c r="AW154" i="4"/>
  <c r="AW6" i="4"/>
  <c r="AW307" i="4"/>
  <c r="AW353" i="4"/>
  <c r="AW75" i="4"/>
  <c r="AW197" i="4"/>
  <c r="AW178" i="4"/>
  <c r="AW272" i="4"/>
  <c r="AW373" i="4"/>
  <c r="AW81" i="4"/>
  <c r="AW386" i="4"/>
  <c r="AW410" i="4"/>
  <c r="AW275" i="4"/>
  <c r="AW74" i="4"/>
  <c r="AW494" i="4"/>
  <c r="AW242" i="4"/>
  <c r="AW487" i="4"/>
  <c r="AW150" i="4"/>
  <c r="AW277" i="4"/>
  <c r="AW492" i="4"/>
  <c r="AW332" i="4"/>
  <c r="AW61" i="4"/>
  <c r="AW498" i="4"/>
  <c r="AW267" i="4"/>
  <c r="AW27" i="4"/>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482" i="4"/>
  <c r="AW140" i="4"/>
  <c r="AW316" i="4"/>
  <c r="AW295" i="4"/>
  <c r="AW264" i="4"/>
  <c r="AW333" i="4"/>
  <c r="AW85" i="4"/>
  <c r="AW413" i="4"/>
  <c r="AW301" i="4"/>
  <c r="AW417" i="4"/>
  <c r="AW455" i="4"/>
  <c r="AW216" i="4"/>
  <c r="AW51" i="4"/>
  <c r="AW70" i="4"/>
  <c r="AW32" i="4"/>
  <c r="AW367" i="4"/>
  <c r="AW54" i="4"/>
  <c r="AW12" i="4"/>
  <c r="AW66" i="4"/>
  <c r="AW42" i="4"/>
  <c r="AW299" i="4"/>
  <c r="AW341" i="4"/>
  <c r="AW179" i="4"/>
  <c r="AW156" i="4"/>
  <c r="AW170" i="4"/>
  <c r="AW110" i="4"/>
  <c r="AW193" i="4"/>
  <c r="AW243" i="4"/>
  <c r="AW495" i="4"/>
  <c r="AW416" i="4"/>
  <c r="AW484" i="4"/>
  <c r="AW343" i="4"/>
  <c r="AW308" i="4"/>
  <c r="AW331" i="4"/>
  <c r="AW291" i="4"/>
  <c r="AW327" i="4"/>
  <c r="AW181" i="4"/>
  <c r="AW311" i="4"/>
  <c r="AW155" i="4"/>
  <c r="AW478" i="4"/>
  <c r="AW405" i="4"/>
  <c r="AW306" i="4"/>
  <c r="AW186" i="4"/>
  <c r="AW88" i="4"/>
  <c r="AW479" i="4"/>
  <c r="AW15" i="4"/>
  <c r="AW209" i="4"/>
  <c r="AW146" i="4"/>
  <c r="AW83" i="4"/>
  <c r="AW136" i="4"/>
  <c r="AW130" i="4"/>
  <c r="AW250" i="4"/>
  <c r="AW319" i="4"/>
  <c r="AW169" i="4"/>
  <c r="AW354" i="4"/>
  <c r="AW247" i="4"/>
  <c r="AW227" i="4"/>
  <c r="AW374" i="4"/>
  <c r="AW171" i="4"/>
  <c r="AW77" i="4"/>
  <c r="AW37" i="4"/>
  <c r="AW98" i="4"/>
  <c r="AW90" i="4"/>
  <c r="AW477" i="4"/>
  <c r="AW71" i="4"/>
  <c r="AW415" i="4"/>
  <c r="AW248" i="4"/>
  <c r="AW395" i="4"/>
  <c r="AW485" i="4"/>
  <c r="AW86" i="4"/>
  <c r="AW108" i="4"/>
  <c r="AW293" i="4"/>
  <c r="AW381" i="4"/>
  <c r="AW297" i="4"/>
  <c r="AW294" i="4"/>
  <c r="AW206" i="4"/>
  <c r="AW177" i="4"/>
  <c r="AW160" i="4"/>
  <c r="AW166" i="4"/>
  <c r="AW252" i="4"/>
  <c r="AW249" i="4"/>
  <c r="AW214" i="4"/>
  <c r="AW383" i="4"/>
  <c r="AW163" i="4"/>
  <c r="AW168" i="4"/>
  <c r="AW239" i="4"/>
  <c r="AW255" i="4"/>
  <c r="AW203" i="4"/>
  <c r="AW44" i="4"/>
  <c r="AW390" i="4"/>
  <c r="AW412" i="4"/>
  <c r="AW303" i="4"/>
  <c r="AW96" i="4"/>
  <c r="AW394" i="4"/>
  <c r="AW87" i="4"/>
  <c r="AW116" i="4"/>
  <c r="AW56" i="4"/>
  <c r="AW221" i="4"/>
  <c r="AW105" i="4"/>
  <c r="AW94" i="4"/>
  <c r="AW99" i="4"/>
  <c r="AW35" i="4"/>
  <c r="AW210" i="4"/>
  <c r="AW222" i="4"/>
  <c r="AW172" i="4"/>
  <c r="AW286" i="4"/>
  <c r="AW65" i="4"/>
  <c r="AW26" i="4"/>
  <c r="AW38" i="4"/>
  <c r="AW11" i="4"/>
  <c r="AW109" i="4"/>
  <c r="AW199" i="4"/>
  <c r="AW113" i="4"/>
  <c r="AW377" i="4"/>
  <c r="AW241" i="4"/>
  <c r="AW48" i="4"/>
  <c r="AW147" i="4"/>
  <c r="AW62" i="4"/>
  <c r="AW124" i="4"/>
  <c r="AW39" i="4"/>
  <c r="AW261" i="4"/>
  <c r="AW271" i="4"/>
  <c r="AW257" i="4"/>
  <c r="AW276" i="4"/>
  <c r="AW356" i="4"/>
  <c r="AW129" i="4"/>
  <c r="AW337" i="4"/>
  <c r="AW205" i="4"/>
  <c r="AW493" i="4"/>
  <c r="AW396" i="4"/>
  <c r="AW486" i="4"/>
  <c r="AW97" i="4"/>
  <c r="AW142" i="4"/>
  <c r="AW244" i="4"/>
  <c r="AW454" i="4"/>
  <c r="AW234" i="4"/>
  <c r="AW355" i="4"/>
  <c r="AW198" i="4"/>
  <c r="AW159" i="4"/>
  <c r="AW151" i="4"/>
  <c r="AW91" i="4"/>
  <c r="AW336" i="4"/>
  <c r="AW95" i="4"/>
  <c r="AW235" i="4"/>
  <c r="AW36" i="4"/>
  <c r="AW141" i="4"/>
  <c r="AW360" i="4"/>
  <c r="AW63" i="4"/>
  <c r="AW310" i="4"/>
  <c r="AW115" i="4"/>
  <c r="AW128" i="4"/>
  <c r="AW34" i="4"/>
  <c r="AW173" i="4"/>
  <c r="AW162" i="4"/>
  <c r="AW488" i="4"/>
  <c r="AW118" i="4"/>
  <c r="AW18" i="4"/>
  <c r="AW362" i="4"/>
  <c r="AW29" i="4"/>
  <c r="AW490" i="4"/>
  <c r="AW226" i="4"/>
  <c r="AW229" i="4"/>
  <c r="AW314" i="4"/>
  <c r="AW330" i="4"/>
  <c r="AW112" i="4"/>
  <c r="AW33" i="4"/>
  <c r="AW324" i="4"/>
  <c r="AW125" i="4"/>
  <c r="AW342" i="4"/>
  <c r="AW270" i="4"/>
  <c r="AW107" i="4"/>
  <c r="AW302" i="4"/>
  <c r="AW392" i="4"/>
  <c r="AW256" i="4"/>
  <c r="AW334" i="4"/>
  <c r="AW278" i="4"/>
  <c r="AW363" i="4"/>
  <c r="AW189" i="4"/>
  <c r="AW207" i="4"/>
  <c r="AW399" i="4"/>
  <c r="AW104" i="4"/>
  <c r="AW144" i="4"/>
  <c r="AW240" i="4"/>
  <c r="AW114" i="4"/>
  <c r="AW52" i="4"/>
  <c r="AW72" i="4"/>
  <c r="AW213" i="4"/>
  <c r="AW67" i="4"/>
  <c r="AW132" i="4"/>
  <c r="AW217" i="4"/>
  <c r="AW106" i="4"/>
  <c r="AW313" i="4"/>
  <c r="AW80" i="4"/>
  <c r="AW391" i="4"/>
  <c r="AW456" i="4"/>
  <c r="AW195" i="4"/>
  <c r="AW378" i="4"/>
  <c r="AW475" i="4"/>
  <c r="AW452" i="4"/>
  <c r="AW451" i="4"/>
  <c r="AW388" i="4"/>
  <c r="AW4" i="4"/>
  <c r="AW64" i="4"/>
  <c r="AW387" i="4"/>
  <c r="AW254" i="4"/>
  <c r="AW76" i="4"/>
  <c r="AW24" i="4"/>
  <c r="AW228" i="4"/>
  <c r="AW47" i="4"/>
  <c r="AW57" i="4"/>
  <c r="AW223" i="4"/>
  <c r="AW138" i="4"/>
  <c r="AW266" i="4"/>
  <c r="AW335" i="4"/>
  <c r="AW305" i="4"/>
  <c r="AW231" i="4"/>
  <c r="AW325" i="4"/>
  <c r="AW28" i="4"/>
  <c r="AW309" i="4"/>
  <c r="AW111" i="4"/>
  <c r="AW174" i="4"/>
  <c r="AW126" i="4"/>
  <c r="AW212" i="4"/>
  <c r="AW304" i="4"/>
  <c r="AW175" i="4"/>
  <c r="AW148" i="4"/>
  <c r="AW385" i="4"/>
  <c r="AW389" i="4"/>
  <c r="AW246" i="4"/>
  <c r="AW9" i="4"/>
  <c r="AW262" i="4"/>
  <c r="AW5" i="4"/>
  <c r="AW323" i="4"/>
  <c r="AW185" i="4"/>
  <c r="AW190" i="4"/>
  <c r="AW233" i="4"/>
  <c r="AW274" i="4"/>
  <c r="AW92" i="4"/>
  <c r="AW184" i="4"/>
  <c r="AW349" i="4"/>
  <c r="AW369" i="4"/>
  <c r="AW236" i="4"/>
  <c r="AW103" i="4"/>
  <c r="AW40" i="4"/>
  <c r="AW133" i="4"/>
  <c r="AW68" i="4"/>
  <c r="AW259" i="4"/>
  <c r="AW414" i="4"/>
  <c r="AW17" i="4"/>
  <c r="AW153" i="4"/>
  <c r="AW268" i="4"/>
  <c r="AW225" i="4"/>
  <c r="AW13" i="4"/>
  <c r="AW158" i="4"/>
  <c r="AW497" i="4"/>
  <c r="AW483" i="4"/>
  <c r="AW45" i="4"/>
  <c r="AW404" i="4"/>
  <c r="AW204" i="4"/>
  <c r="AW188" i="4"/>
  <c r="AW79" i="4"/>
  <c r="AW167" i="4"/>
  <c r="AW489" i="4"/>
  <c r="AW361" i="4"/>
  <c r="AW224" i="4"/>
  <c r="AW152" i="4"/>
  <c r="AW372" i="4"/>
  <c r="AW364" i="4"/>
  <c r="AW145" i="4"/>
  <c r="AW481" i="4"/>
  <c r="AW358" i="4"/>
  <c r="AW273" i="4"/>
  <c r="AW23" i="4"/>
  <c r="AW53" i="4"/>
  <c r="AW49" i="4"/>
  <c r="AW121" i="4"/>
  <c r="AW161" i="4"/>
  <c r="AW58" i="4"/>
  <c r="AW232" i="4"/>
  <c r="AW60" i="4"/>
  <c r="AW180" i="4"/>
  <c r="AW260" i="4"/>
  <c r="AW237" i="4"/>
  <c r="AW474" i="4"/>
  <c r="AW480" i="4"/>
  <c r="AW491" i="4"/>
  <c r="AW182" i="4"/>
  <c r="AW191" i="4"/>
  <c r="AW265" i="4"/>
  <c r="AW7" i="4"/>
  <c r="AX7" i="4"/>
</calcChain>
</file>

<file path=xl/sharedStrings.xml><?xml version="1.0" encoding="utf-8"?>
<sst xmlns="http://schemas.openxmlformats.org/spreadsheetml/2006/main" count="6293" uniqueCount="2660">
  <si>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</si>
  <si>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</si>
  <si>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</si>
  <si>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</si>
  <si>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</si>
  <si>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</si>
  <si>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</si>
  <si>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</si>
  <si>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</si>
  <si>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</si>
  <si>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</si>
  <si>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</si>
  <si>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</si>
  <si>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</si>
  <si>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</si>
  <si>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</si>
  <si>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</si>
  <si>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</si>
  <si>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</si>
  <si>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</si>
  <si>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</si>
  <si>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</si>
  <si>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</si>
  <si>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</si>
  <si>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</si>
  <si>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</si>
  <si>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</si>
  <si>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</si>
  <si>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</si>
  <si>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</si>
  <si>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</si>
  <si>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</si>
  <si>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</si>
  <si>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</si>
  <si>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</si>
  <si>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</si>
  <si>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</si>
  <si>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</si>
  <si>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</si>
  <si>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</si>
  <si>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</si>
  <si>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</si>
  <si>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</si>
  <si>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</si>
  <si>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</si>
  <si>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</si>
  <si>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</si>
  <si>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</si>
  <si>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</si>
  <si>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</si>
  <si>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</si>
  <si>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</si>
  <si>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</si>
  <si>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</si>
  <si>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</si>
  <si>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</si>
  <si>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</si>
  <si>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</si>
  <si>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</si>
  <si>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</si>
  <si>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</si>
  <si>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</si>
  <si>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</si>
  <si>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</si>
  <si>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</si>
  <si>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</si>
  <si>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</si>
  <si>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</si>
  <si>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</si>
  <si>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</si>
  <si>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</si>
  <si>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</si>
  <si>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</si>
  <si>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</si>
  <si>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</si>
  <si>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</si>
  <si>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</si>
  <si>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</si>
  <si>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</si>
  <si>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</si>
  <si>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</si>
  <si>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</si>
  <si>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</si>
  <si>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</si>
  <si>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</si>
  <si>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</si>
  <si>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</si>
  <si>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</si>
  <si>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</si>
  <si>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</si>
  <si>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</si>
  <si>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</si>
  <si>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</si>
  <si>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</si>
  <si>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</si>
  <si>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</si>
  <si>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</si>
  <si>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</si>
  <si>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</si>
  <si>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</si>
  <si>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</si>
  <si>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</si>
  <si>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</si>
  <si>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</si>
  <si>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</si>
  <si>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</si>
  <si>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</si>
  <si>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</si>
  <si>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</si>
  <si>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</si>
  <si>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</si>
  <si>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</si>
  <si>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</si>
  <si>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</si>
  <si>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</si>
  <si>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</si>
  <si>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</si>
  <si>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</si>
  <si>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</si>
  <si>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</si>
  <si>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</si>
  <si>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</si>
  <si>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</si>
  <si>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</si>
  <si>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</si>
  <si>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</si>
  <si>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</si>
  <si>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</si>
  <si>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</si>
  <si>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</si>
  <si>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</si>
  <si>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</si>
  <si>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</si>
  <si>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</si>
  <si>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</si>
  <si>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</si>
  <si>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</si>
  <si>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</si>
  <si>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</si>
  <si>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</si>
  <si>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</si>
  <si>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</si>
  <si>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</si>
  <si>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</si>
  <si>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</si>
  <si>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</si>
  <si>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</si>
  <si>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</si>
  <si>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</si>
  <si>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</si>
  <si>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</si>
  <si>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</si>
  <si>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</si>
  <si>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</si>
  <si>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</si>
  <si>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</si>
  <si>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</si>
  <si>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</si>
  <si>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</si>
  <si>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</si>
  <si>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</si>
  <si>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</si>
  <si>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</si>
  <si>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</si>
  <si>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</si>
  <si>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</si>
  <si>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</si>
  <si>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</si>
  <si>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</si>
  <si>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</si>
  <si>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</si>
  <si>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</si>
  <si>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</si>
  <si>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</si>
  <si>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</si>
  <si>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</si>
  <si>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</si>
  <si>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</si>
  <si>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</si>
  <si>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</si>
  <si>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</si>
  <si>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</si>
  <si>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</si>
  <si>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</si>
  <si>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</si>
  <si>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</si>
  <si>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</si>
  <si>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</si>
  <si>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</si>
  <si>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</si>
  <si>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</si>
  <si>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</si>
  <si>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</si>
  <si>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</si>
  <si>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</si>
  <si>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</si>
  <si>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</si>
  <si>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</si>
  <si>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</si>
  <si>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</si>
  <si>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</si>
  <si>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</si>
  <si>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</si>
  <si>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</si>
  <si>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</si>
  <si>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</si>
  <si>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</si>
  <si>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</si>
  <si>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</si>
  <si>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</si>
  <si>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</si>
  <si>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</si>
  <si>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</si>
  <si>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</si>
  <si>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</si>
  <si>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</si>
  <si>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</si>
  <si>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</si>
  <si>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</si>
  <si>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</si>
  <si>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</si>
  <si>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</si>
  <si>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</si>
  <si>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</si>
  <si>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</si>
  <si>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</si>
  <si>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</si>
  <si>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</si>
  <si>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</si>
  <si>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</si>
  <si>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</si>
  <si>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</si>
  <si>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</si>
  <si>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</si>
  <si>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</si>
  <si>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</si>
  <si>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</si>
  <si>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</si>
  <si>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</si>
  <si>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</si>
  <si>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</si>
  <si>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</si>
  <si>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</si>
  <si>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</si>
  <si>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</si>
  <si>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</si>
  <si>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</si>
  <si>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</si>
  <si>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</si>
  <si>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</si>
  <si>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</si>
  <si>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</si>
  <si>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</si>
  <si>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</si>
  <si>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</si>
  <si>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</si>
  <si>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</si>
  <si>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</si>
  <si>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</si>
  <si>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</si>
  <si>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</si>
  <si>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</si>
  <si>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</si>
  <si>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</si>
  <si>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</si>
  <si>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</si>
  <si>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</si>
  <si>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</si>
  <si>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</si>
  <si>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</si>
  <si>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</si>
  <si>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</si>
  <si>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</si>
  <si>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</si>
  <si>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</si>
  <si>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</si>
  <si>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</si>
  <si>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</si>
  <si>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</si>
  <si>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</si>
  <si>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</si>
  <si>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</si>
  <si>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</si>
  <si>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</si>
  <si>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</si>
  <si>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</si>
  <si>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</si>
  <si>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</si>
  <si>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</si>
  <si>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</si>
  <si>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</si>
  <si>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</si>
  <si>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</si>
  <si>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</si>
  <si>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</si>
  <si>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</si>
  <si>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</si>
  <si>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</si>
  <si>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</si>
  <si>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</si>
  <si>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</si>
  <si>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</si>
  <si>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</si>
  <si>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</si>
  <si>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</si>
  <si>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</si>
  <si>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</si>
  <si>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</si>
  <si>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</si>
  <si>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</si>
  <si>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</si>
  <si>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</si>
  <si>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</si>
  <si>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</si>
  <si>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</si>
  <si>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</si>
  <si>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</si>
  <si>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</si>
  <si>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</si>
  <si>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</si>
  <si>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</si>
  <si>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</si>
  <si>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</si>
  <si>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</si>
  <si>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</si>
  <si>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</si>
  <si>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</si>
  <si>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</si>
  <si>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</si>
  <si>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</si>
  <si>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</si>
  <si>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</si>
  <si>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</si>
  <si>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</si>
  <si>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</si>
  <si>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</si>
  <si>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</si>
  <si>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</si>
  <si>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</si>
  <si>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</si>
  <si>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</si>
  <si>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</si>
  <si>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</si>
  <si>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</si>
  <si>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</si>
  <si>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</si>
  <si>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</si>
  <si>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</si>
  <si>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</si>
  <si>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</si>
  <si>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</si>
  <si>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</si>
  <si>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</si>
  <si>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</si>
  <si>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</si>
  <si>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</si>
  <si>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</si>
  <si>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</si>
  <si>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</si>
  <si>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</si>
  <si>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</si>
  <si>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</si>
  <si>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</si>
  <si>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</si>
  <si>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</si>
  <si>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</si>
  <si>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</si>
  <si>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</si>
  <si>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</si>
  <si>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</si>
  <si>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</si>
  <si>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</si>
  <si>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</si>
  <si>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</si>
  <si>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</si>
  <si>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</si>
  <si>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</si>
  <si>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</si>
  <si>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</si>
  <si>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</si>
  <si>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</si>
  <si>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</si>
  <si>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</si>
  <si>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</si>
  <si>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</si>
  <si>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</si>
  <si>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</si>
  <si>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</si>
  <si>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</si>
  <si>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</si>
  <si>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</si>
  <si>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</si>
  <si>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</si>
  <si>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</si>
  <si>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</si>
  <si>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</si>
  <si>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</si>
  <si>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</si>
  <si>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</si>
  <si>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</si>
  <si>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</si>
  <si>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</si>
  <si>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</si>
  <si>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</si>
  <si>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</si>
  <si>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</si>
  <si>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</si>
  <si>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</si>
  <si>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</si>
  <si>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</si>
  <si>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</si>
  <si>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</si>
  <si>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</si>
  <si>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</si>
  <si>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</si>
  <si>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</si>
  <si>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</si>
  <si>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</si>
  <si>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</si>
  <si>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</si>
  <si>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</si>
  <si>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</si>
  <si>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</si>
  <si>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</si>
  <si>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</si>
  <si>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</si>
  <si>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</si>
  <si>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</si>
  <si>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</si>
  <si>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</si>
  <si>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</si>
  <si>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</si>
  <si>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</si>
  <si>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</si>
  <si>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</si>
  <si>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</si>
  <si>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</si>
  <si>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</si>
  <si>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</si>
  <si>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</si>
  <si>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</si>
  <si>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</si>
  <si>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</si>
  <si>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</si>
  <si>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</si>
  <si>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</si>
  <si>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</si>
  <si>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</si>
  <si>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</si>
  <si>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</si>
  <si>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</si>
  <si>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</si>
  <si>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</si>
  <si>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</si>
  <si>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</si>
  <si>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</si>
  <si>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</si>
  <si>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</si>
  <si>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</si>
  <si>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</si>
  <si>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</si>
  <si>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</si>
  <si>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</si>
  <si>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</si>
  <si>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</si>
  <si>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</si>
  <si>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</si>
  <si>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</si>
  <si>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</si>
  <si>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</si>
  <si>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</si>
  <si>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</si>
  <si>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</si>
  <si>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</si>
  <si>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</si>
  <si>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</si>
  <si>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</si>
  <si>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</si>
  <si>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</si>
  <si>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</si>
  <si>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</si>
  <si>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</si>
  <si>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</si>
  <si>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</si>
  <si>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</si>
  <si>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</si>
  <si>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</si>
  <si>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</si>
  <si>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</si>
  <si>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</si>
  <si>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</si>
  <si>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</si>
  <si>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</si>
  <si>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</si>
  <si>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</si>
  <si>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</si>
  <si>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</si>
  <si>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</si>
  <si>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</si>
  <si>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</si>
  <si>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</si>
  <si>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</si>
  <si>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</si>
  <si>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</si>
  <si>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</si>
  <si>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</si>
  <si>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</si>
  <si>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</si>
  <si>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</si>
  <si>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</si>
  <si>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</si>
  <si>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</si>
  <si>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</si>
  <si>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</si>
  <si>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</si>
  <si>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</si>
  <si>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</si>
  <si>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</si>
  <si>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</si>
  <si>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</si>
  <si>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</si>
  <si>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</si>
  <si>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</si>
  <si>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</si>
  <si>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</si>
  <si>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</si>
  <si>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</si>
  <si>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</si>
  <si>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</si>
  <si>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</si>
  <si>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</si>
  <si>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</si>
  <si>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</si>
  <si>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</si>
  <si>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</si>
  <si>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</si>
  <si>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</si>
  <si>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</si>
  <si>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</si>
  <si>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</si>
  <si>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</si>
  <si>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</si>
  <si>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</si>
  <si>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</si>
  <si>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</si>
  <si>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</si>
  <si>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</si>
  <si>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</si>
  <si>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</si>
  <si>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</si>
  <si>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</si>
  <si>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</si>
  <si>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</si>
  <si>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</si>
  <si>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</si>
  <si>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</si>
  <si>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</si>
  <si>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</si>
  <si>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</si>
  <si>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</si>
  <si>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</si>
  <si>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</si>
  <si>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</si>
  <si>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</si>
  <si>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</si>
  <si>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</si>
  <si>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</si>
  <si>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</si>
  <si>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</si>
  <si>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</si>
  <si>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</si>
  <si>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</si>
  <si>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</si>
  <si>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</si>
  <si>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</si>
  <si>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</si>
  <si>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</si>
  <si>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</si>
  <si>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</si>
  <si>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</si>
  <si>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</si>
  <si>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</si>
  <si>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</si>
  <si>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</si>
  <si>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</si>
  <si>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</si>
  <si>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</si>
  <si>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</si>
  <si>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</si>
  <si>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</si>
  <si>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</si>
  <si>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</si>
  <si>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</si>
  <si>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</si>
  <si>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</si>
  <si>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</si>
  <si>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</si>
  <si>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</si>
  <si>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</si>
  <si>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</si>
  <si>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</si>
  <si>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</si>
  <si>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</si>
  <si>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</si>
  <si>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</si>
  <si>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</si>
  <si>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</si>
  <si>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</si>
  <si>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</si>
  <si>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</si>
  <si>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</si>
  <si>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</si>
  <si>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</si>
  <si>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</si>
  <si>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</si>
  <si>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</si>
  <si>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</si>
  <si>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</si>
  <si>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</si>
  <si>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</si>
  <si>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</si>
  <si>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</si>
  <si>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</si>
  <si>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</si>
  <si>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</si>
  <si>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</si>
  <si>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</si>
  <si>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</si>
  <si>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</si>
  <si>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</si>
  <si>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</si>
  <si>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</si>
  <si>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</si>
  <si>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</si>
  <si>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</si>
  <si>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</si>
  <si>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</si>
  <si>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</si>
  <si>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</si>
  <si>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</si>
  <si>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</si>
  <si>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</si>
  <si>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</si>
  <si>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</si>
  <si>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</si>
  <si>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</si>
  <si>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</si>
  <si>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</si>
  <si>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</si>
  <si>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</si>
  <si>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</si>
  <si>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</si>
  <si>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</si>
  <si>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</si>
  <si>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</si>
  <si>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</si>
  <si>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</si>
  <si>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</si>
  <si>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</si>
  <si>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</si>
  <si>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</si>
  <si>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</si>
  <si>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</si>
  <si>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</si>
  <si>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</si>
  <si>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</si>
  <si>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</si>
  <si>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</si>
  <si>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</si>
  <si>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</si>
  <si>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</si>
  <si>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</si>
  <si>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</si>
  <si>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</si>
  <si>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</si>
  <si>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</si>
  <si>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</si>
  <si>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</si>
  <si>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</si>
  <si>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</si>
  <si>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</si>
  <si>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</si>
  <si>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</si>
  <si>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</si>
  <si>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</si>
  <si>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</si>
  <si>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</si>
  <si>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</si>
  <si>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</si>
  <si>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</si>
  <si>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</si>
  <si>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</si>
  <si>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</si>
  <si>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</si>
  <si>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</si>
  <si>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</si>
  <si>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</si>
  <si>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</si>
  <si>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</si>
  <si>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</si>
  <si>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</si>
  <si>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</si>
  <si>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</si>
  <si>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</si>
  <si>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</si>
  <si>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</si>
  <si>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</si>
  <si>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</si>
  <si>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</si>
  <si>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</si>
  <si>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</si>
  <si>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</si>
  <si>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</si>
  <si>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</si>
  <si>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</si>
  <si>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</si>
  <si>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</si>
  <si>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</si>
  <si>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</si>
  <si>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</si>
  <si>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</si>
  <si>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</si>
  <si>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</si>
  <si>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</si>
  <si>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</si>
  <si>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</si>
  <si>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</si>
  <si>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</si>
  <si>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</si>
  <si>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</si>
  <si>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</si>
  <si>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</si>
  <si>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</si>
  <si>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</si>
  <si>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</si>
  <si>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</si>
  <si>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</si>
  <si>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</si>
  <si>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</si>
  <si>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</si>
  <si>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</si>
  <si>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</si>
  <si>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</si>
  <si>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</si>
  <si>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</si>
  <si>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</si>
  <si>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</si>
  <si>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</si>
  <si>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</si>
  <si>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</si>
  <si>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</si>
  <si>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</si>
  <si>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</si>
  <si>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</si>
  <si>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</si>
  <si>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</si>
  <si>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</si>
  <si>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</si>
  <si>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</si>
  <si>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</si>
  <si>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</si>
  <si>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</si>
  <si>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</si>
  <si>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</si>
  <si>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</si>
  <si>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</si>
  <si>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</si>
  <si>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</si>
  <si>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</si>
  <si>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</si>
  <si>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</si>
  <si>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</si>
  <si>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</si>
  <si>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</si>
  <si>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</si>
  <si>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</si>
  <si>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</si>
  <si>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</si>
  <si>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</si>
  <si>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</si>
  <si>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</si>
  <si>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</si>
  <si>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</si>
  <si>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</si>
  <si>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</si>
  <si>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</si>
  <si>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</si>
  <si>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</si>
  <si>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</si>
  <si>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</si>
  <si>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</si>
  <si>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</si>
  <si>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</si>
  <si>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</si>
  <si>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</si>
  <si>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</si>
  <si>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</si>
  <si>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</si>
  <si>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</si>
  <si>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</si>
  <si>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</si>
  <si>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</si>
  <si>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</si>
  <si>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</si>
  <si>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</si>
  <si>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</si>
  <si>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</si>
  <si>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</si>
  <si>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</si>
  <si>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</si>
  <si>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</si>
  <si>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</si>
  <si>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</si>
  <si>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</si>
  <si>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</si>
  <si>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</si>
  <si>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</si>
  <si>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</si>
  <si>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</si>
  <si>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</si>
  <si>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</si>
  <si>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</si>
  <si>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</si>
  <si>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</si>
  <si>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</si>
  <si>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</si>
  <si>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</si>
  <si>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</si>
  <si>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</si>
  <si>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</si>
  <si>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</si>
  <si>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</si>
  <si>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</si>
  <si>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</si>
  <si>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</si>
  <si>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</si>
  <si>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</si>
  <si>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</si>
  <si>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</si>
  <si>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</si>
  <si>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</si>
  <si>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</si>
  <si>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</si>
  <si>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</si>
  <si>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</si>
  <si>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</si>
  <si>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</si>
  <si>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</si>
  <si>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</si>
  <si>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</si>
  <si>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</si>
  <si>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</si>
  <si>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</si>
  <si>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</si>
  <si>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</si>
  <si>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</si>
  <si>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</si>
  <si>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</si>
  <si>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</si>
  <si>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</si>
  <si>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</si>
  <si>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</si>
  <si>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</si>
  <si>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</si>
  <si>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</si>
  <si>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</si>
  <si>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</si>
  <si>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</si>
  <si>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</si>
  <si>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</si>
  <si>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</si>
  <si>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</si>
  <si>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</si>
  <si>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</si>
  <si>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</si>
  <si>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</si>
  <si>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</si>
  <si>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</si>
  <si>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</si>
  <si>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</si>
  <si>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</si>
  <si>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</si>
  <si>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</si>
  <si>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</si>
  <si>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</si>
  <si>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</si>
  <si>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</si>
  <si>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</si>
  <si>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</si>
  <si>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</si>
  <si>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</si>
  <si>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</si>
  <si>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</si>
  <si>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</si>
  <si>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</si>
  <si>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</si>
  <si>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</si>
  <si>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</si>
  <si>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</si>
  <si>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</si>
  <si>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</si>
  <si>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</si>
  <si>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</si>
  <si>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</si>
  <si>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</si>
  <si>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</si>
  <si>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</si>
  <si>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</si>
  <si>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</si>
  <si>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</si>
  <si>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</si>
  <si>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</si>
  <si>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</si>
  <si>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</si>
  <si>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</si>
  <si>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</si>
  <si>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</si>
  <si>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</si>
  <si>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</si>
  <si>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</si>
  <si>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</si>
  <si>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</si>
  <si>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</si>
  <si>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</si>
  <si>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</si>
  <si>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</si>
  <si>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</si>
  <si>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</si>
  <si>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</si>
  <si>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</si>
  <si>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</si>
  <si>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</si>
  <si>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</si>
  <si>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</si>
  <si>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</si>
  <si>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</si>
  <si>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</si>
  <si>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</si>
  <si>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</si>
  <si>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</si>
  <si>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</si>
  <si>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</si>
  <si>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</si>
  <si>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</si>
  <si>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</si>
  <si>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</si>
  <si>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</si>
  <si>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</si>
  <si>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</si>
  <si>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</si>
  <si>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</si>
  <si>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</si>
  <si>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</si>
  <si>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</si>
  <si>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</si>
  <si>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</si>
  <si>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</si>
  <si>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</si>
  <si>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</si>
  <si>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</si>
  <si>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</si>
  <si>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</si>
  <si>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</si>
  <si>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</si>
  <si>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</si>
  <si>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</si>
  <si>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</si>
  <si>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</si>
  <si>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</si>
  <si>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</si>
  <si>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</si>
  <si>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</si>
  <si>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</si>
  <si>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</si>
  <si>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</si>
  <si>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</si>
  <si>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</si>
  <si>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</si>
  <si>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</si>
  <si>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</si>
  <si>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</si>
  <si>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</si>
  <si>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</si>
  <si>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</si>
  <si>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</si>
  <si>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</si>
  <si>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</si>
  <si>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</si>
  <si>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</si>
  <si>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</si>
  <si>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</si>
  <si>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</si>
  <si>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</si>
  <si>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</si>
  <si>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</si>
  <si>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</si>
  <si>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</si>
  <si>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</si>
  <si>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</si>
  <si>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</si>
  <si>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</si>
  <si>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</si>
  <si>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</si>
  <si>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</si>
  <si>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</si>
  <si>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</si>
  <si>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</si>
  <si>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</si>
  <si>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</si>
  <si>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</si>
  <si>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</si>
  <si>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</si>
  <si>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</si>
  <si>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</si>
  <si>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</si>
  <si>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</si>
  <si>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</si>
  <si>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</si>
  <si>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</si>
  <si>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</si>
  <si>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</si>
  <si>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</si>
  <si>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</si>
  <si>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</si>
  <si>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</si>
  <si>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</si>
  <si>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</si>
  <si>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</si>
  <si>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</si>
  <si>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</si>
  <si>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</si>
  <si>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</si>
  <si>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</si>
  <si>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</si>
  <si>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</si>
  <si>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</si>
  <si>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</si>
  <si>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</si>
  <si>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</si>
  <si>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</si>
  <si>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</si>
  <si>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</si>
  <si>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</si>
  <si>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</si>
  <si>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</si>
  <si>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</si>
  <si>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</si>
  <si>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</si>
  <si>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</si>
  <si>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</si>
  <si>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</si>
  <si>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</si>
  <si>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</si>
  <si>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</si>
  <si>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</si>
  <si>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</si>
  <si>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</si>
  <si>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</si>
  <si>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</si>
  <si>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</si>
  <si>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</si>
  <si>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</si>
  <si>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</si>
  <si>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</si>
  <si>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</si>
  <si>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</si>
  <si>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</si>
  <si>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</si>
  <si>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</si>
  <si>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</si>
  <si>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</si>
  <si>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</si>
  <si>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</si>
  <si>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</si>
  <si>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</si>
  <si>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</si>
  <si>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</si>
  <si>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</si>
  <si>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</si>
  <si>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</si>
  <si>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</si>
  <si>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</si>
  <si>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</si>
  <si>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</si>
  <si>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</si>
  <si>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</si>
  <si>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</si>
  <si>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</si>
  <si>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</si>
  <si>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</si>
  <si>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</si>
  <si>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</si>
  <si>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</si>
  <si>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</si>
  <si>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</si>
  <si>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</si>
  <si>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</si>
  <si>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</si>
  <si>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</si>
  <si>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</si>
  <si>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</si>
  <si>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</si>
  <si>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</si>
  <si>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</si>
  <si>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</si>
  <si>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</si>
  <si>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</si>
  <si>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</si>
  <si>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</si>
  <si>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</si>
  <si>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</si>
  <si>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</si>
  <si>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</si>
  <si>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</si>
  <si>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</si>
  <si>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</si>
  <si>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</si>
  <si>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</si>
  <si>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</si>
  <si>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</si>
  <si>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</si>
  <si>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</si>
  <si>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</si>
  <si>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</si>
  <si>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</si>
  <si>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</si>
  <si>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</si>
  <si>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</si>
  <si>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</si>
  <si>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</si>
  <si>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</si>
  <si>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</si>
  <si>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</si>
  <si>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</si>
  <si>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</si>
  <si>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</si>
  <si>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</si>
  <si>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</si>
  <si>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</si>
  <si>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</si>
  <si>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</si>
  <si>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</si>
  <si>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</si>
  <si>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</si>
  <si>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</si>
  <si>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</si>
  <si>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</si>
  <si>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</si>
  <si>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</si>
  <si>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</si>
  <si>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</si>
  <si>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</si>
  <si>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</si>
  <si>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</si>
  <si>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</si>
  <si>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</si>
  <si>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</si>
  <si>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</si>
  <si>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</si>
  <si>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</si>
  <si>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</si>
  <si>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</si>
  <si>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</si>
  <si>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</si>
  <si>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</si>
  <si>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</si>
  <si>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</si>
  <si>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</si>
  <si>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</si>
  <si>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</si>
  <si>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</si>
  <si>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</si>
  <si>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</si>
  <si>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</si>
  <si>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</si>
  <si>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</si>
  <si>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</si>
  <si>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</si>
  <si>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</si>
  <si>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</si>
  <si>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</si>
  <si>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</si>
  <si>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</si>
  <si>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</si>
  <si>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</si>
  <si>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</si>
  <si>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</si>
  <si>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</si>
  <si>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</si>
  <si>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</si>
  <si>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</si>
  <si>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</si>
  <si>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</si>
  <si>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</si>
  <si>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</si>
  <si>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</si>
  <si>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</si>
  <si>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</si>
  <si>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</si>
  <si>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</si>
  <si>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</si>
  <si>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</si>
  <si>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</si>
  <si>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</si>
  <si>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</si>
  <si>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</si>
  <si>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</si>
  <si>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</si>
  <si>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</si>
  <si>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</si>
  <si>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</si>
  <si>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</si>
  <si>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</si>
  <si>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</si>
  <si>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</si>
  <si>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</si>
  <si>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</si>
  <si>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</si>
  <si>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</si>
  <si>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</si>
  <si>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</si>
  <si>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</si>
  <si>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</si>
  <si>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</si>
  <si>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</si>
  <si>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</si>
  <si>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</si>
  <si>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</si>
  <si>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</si>
  <si>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</si>
  <si>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</si>
  <si>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</si>
  <si>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</si>
  <si>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</si>
  <si>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</si>
  <si>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</si>
  <si>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</si>
  <si>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</si>
  <si>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</si>
  <si>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</si>
  <si>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</si>
  <si>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</si>
  <si>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</si>
  <si>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</si>
  <si>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</si>
  <si>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</si>
  <si>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</si>
  <si>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</si>
  <si>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</si>
  <si>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</si>
  <si>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</si>
  <si>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</si>
  <si>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</si>
  <si>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</si>
  <si>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</si>
  <si>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</si>
  <si>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</si>
  <si>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</si>
  <si>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</si>
  <si>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</si>
  <si>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</si>
  <si>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</si>
  <si>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</si>
  <si>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</si>
  <si>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</si>
  <si>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</si>
  <si>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</si>
  <si>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</si>
  <si>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</si>
  <si>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</si>
  <si>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</si>
  <si>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</si>
  <si>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</si>
  <si>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</si>
  <si>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</si>
  <si>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</si>
  <si>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</si>
  <si>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</si>
  <si>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</si>
  <si>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</si>
  <si>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</si>
  <si>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</si>
  <si>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</si>
  <si>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</si>
  <si>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</si>
  <si>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</si>
  <si>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</si>
  <si>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</si>
  <si>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</si>
  <si>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</si>
  <si>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</si>
  <si>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</si>
  <si>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</si>
  <si>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</si>
  <si>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</si>
  <si>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</si>
  <si>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</si>
  <si>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</si>
  <si>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</si>
  <si>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</si>
  <si>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</si>
  <si>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</si>
  <si>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</si>
  <si>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</si>
  <si>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</si>
  <si>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</si>
  <si>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</si>
  <si>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</si>
  <si>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</si>
  <si>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</si>
  <si>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</si>
  <si>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</si>
  <si>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</si>
  <si>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</si>
  <si>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</si>
  <si>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</si>
  <si>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</si>
  <si>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</si>
  <si>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</si>
  <si>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</si>
  <si>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</si>
  <si>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</si>
  <si>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</si>
  <si>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</si>
  <si>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</si>
  <si>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</si>
  <si>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</si>
  <si>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</si>
  <si>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</si>
  <si>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</si>
  <si>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</si>
  <si>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</si>
  <si>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</si>
  <si>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</si>
  <si>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</si>
  <si>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</si>
  <si>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</si>
  <si>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</si>
  <si>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</si>
  <si>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</si>
  <si>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</si>
  <si>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</si>
  <si>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</si>
  <si>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</si>
  <si>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</si>
  <si>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</si>
  <si>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</si>
  <si>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</si>
  <si>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</si>
  <si>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</si>
  <si>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</si>
  <si>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</si>
  <si>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</si>
  <si>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</si>
  <si>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</si>
  <si>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</si>
  <si>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</si>
  <si>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</si>
  <si>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</si>
  <si>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</si>
  <si>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</si>
  <si>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</si>
  <si>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</si>
  <si>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</si>
  <si>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</si>
  <si>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</si>
  <si>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</si>
  <si>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</si>
  <si>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</si>
  <si>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</si>
  <si>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</si>
  <si>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</si>
  <si>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</si>
  <si>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</si>
  <si>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</si>
  <si>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</si>
  <si>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</si>
  <si>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</si>
  <si>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</si>
  <si>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</si>
  <si>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</si>
  <si>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</si>
  <si>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</si>
  <si>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</si>
  <si>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</si>
  <si>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</si>
  <si>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</si>
  <si>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</si>
  <si>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</si>
  <si>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</si>
  <si>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</si>
  <si>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</si>
  <si>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</si>
  <si>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</si>
  <si>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</si>
  <si>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</si>
  <si>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</si>
  <si>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</si>
  <si>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</si>
  <si>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</si>
  <si>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</si>
  <si>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</si>
  <si>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</si>
  <si>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</si>
  <si>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</si>
  <si>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</si>
  <si>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</si>
  <si>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</si>
  <si>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</si>
  <si>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</si>
  <si>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</si>
  <si>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</si>
  <si>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</si>
  <si>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</si>
  <si>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</si>
  <si>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</si>
  <si>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</si>
  <si>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</si>
  <si>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</si>
  <si>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</si>
  <si>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</si>
  <si>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</si>
  <si>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</si>
  <si>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</si>
  <si>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</si>
  <si>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</si>
  <si>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</si>
  <si>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</si>
  <si>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</si>
  <si>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</si>
  <si>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</si>
  <si>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</si>
  <si>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</si>
  <si>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</si>
  <si>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</si>
  <si>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</si>
  <si>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</si>
  <si>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</si>
  <si>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</si>
  <si>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</si>
  <si>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</si>
  <si>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</si>
  <si>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</si>
  <si>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</si>
  <si>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</si>
  <si>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</si>
  <si>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</si>
  <si>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</si>
  <si>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</si>
  <si>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</si>
  <si>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</si>
  <si>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</si>
  <si>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</si>
  <si>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</si>
  <si>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</si>
  <si>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</si>
  <si>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</si>
  <si>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</si>
  <si>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</si>
  <si>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</si>
  <si>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</si>
  <si>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</si>
  <si>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</si>
  <si>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</si>
  <si>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</si>
  <si>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</si>
  <si>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</si>
  <si>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</si>
  <si>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</si>
  <si>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</si>
  <si>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</si>
  <si>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</si>
  <si>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</si>
  <si>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</si>
  <si>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</si>
  <si>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</si>
  <si>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</si>
  <si>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</si>
  <si>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</si>
  <si>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</si>
  <si>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</si>
  <si>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</si>
  <si>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</si>
  <si>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</si>
  <si>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</si>
  <si>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</si>
  <si>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</si>
  <si>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</si>
  <si>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</si>
  <si>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</si>
  <si>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</si>
  <si>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</si>
  <si>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</si>
  <si>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</si>
  <si>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</si>
  <si>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</si>
  <si>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</si>
  <si>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</si>
  <si>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</si>
  <si>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</si>
  <si>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</si>
  <si>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</si>
  <si>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</si>
  <si>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</si>
  <si>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</si>
  <si>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</si>
  <si>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</si>
  <si>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</si>
  <si>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</si>
  <si>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</si>
  <si>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</si>
  <si>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</si>
  <si>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</si>
  <si>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</si>
  <si>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</si>
  <si>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</si>
  <si>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</si>
  <si>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</si>
  <si>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</si>
  <si>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</si>
  <si>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</si>
  <si>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</si>
  <si>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</si>
  <si>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</si>
  <si>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</si>
  <si>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</si>
  <si>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</si>
  <si>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</si>
  <si>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</si>
  <si>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</si>
  <si>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</si>
  <si>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</si>
  <si>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</si>
  <si>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</si>
  <si>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</si>
  <si>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</si>
  <si>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</si>
  <si>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</si>
  <si>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</si>
  <si>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</si>
  <si>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</si>
  <si>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</si>
  <si>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</si>
  <si>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</si>
  <si>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</si>
  <si>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</si>
  <si>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</si>
  <si>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</si>
  <si>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</si>
  <si>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</si>
  <si>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</si>
  <si>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</si>
  <si>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</si>
  <si>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</si>
  <si>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</si>
  <si>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</si>
  <si>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</si>
  <si>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</si>
  <si>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</si>
  <si>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</si>
  <si>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</si>
  <si>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</si>
  <si>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</si>
  <si>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</si>
  <si>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</si>
  <si>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</si>
  <si>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</si>
  <si>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</si>
  <si>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</si>
  <si>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</si>
  <si>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</si>
  <si>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</si>
  <si>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</si>
  <si>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</si>
  <si>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</si>
  <si>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</si>
  <si>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</si>
  <si>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</si>
  <si>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</si>
  <si>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</si>
  <si>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</si>
  <si>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</si>
  <si>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</si>
  <si>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</si>
  <si>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</si>
  <si>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</si>
  <si>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</si>
  <si>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</si>
  <si>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</si>
  <si>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</si>
  <si>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</si>
  <si>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</si>
  <si>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</si>
  <si>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</si>
  <si>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</si>
  <si>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</si>
  <si>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</si>
  <si>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</si>
  <si>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</si>
  <si>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</si>
  <si>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</si>
  <si>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</si>
  <si>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</si>
  <si>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</si>
  <si>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</si>
  <si>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</si>
  <si>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</si>
  <si>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</si>
  <si>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</si>
  <si>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</si>
  <si>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</si>
  <si>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</si>
  <si>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</si>
  <si>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</si>
  <si>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</si>
  <si>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</si>
  <si>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</si>
  <si>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</si>
  <si>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</si>
  <si>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</si>
  <si>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</si>
  <si>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</si>
  <si>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</si>
  <si>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</si>
  <si>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</si>
  <si>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</si>
  <si>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</si>
  <si>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</si>
  <si>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</si>
  <si>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</si>
  <si>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</si>
  <si>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</si>
  <si>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</si>
  <si>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</si>
  <si>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</si>
  <si>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</si>
  <si>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</si>
  <si>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</si>
  <si>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</si>
  <si>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</si>
  <si>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</si>
  <si>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</si>
  <si>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</si>
  <si>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</si>
  <si>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</si>
  <si>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</si>
  <si>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</si>
  <si>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</si>
  <si>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</si>
  <si>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</si>
  <si>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</si>
  <si>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</si>
  <si>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</si>
  <si>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</si>
  <si>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</si>
  <si>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</si>
  <si>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</si>
  <si>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</si>
  <si>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</si>
  <si>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</si>
  <si>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</si>
  <si>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</si>
  <si>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</si>
  <si>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</si>
  <si>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</si>
  <si>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</si>
  <si>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</si>
  <si>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</si>
  <si>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</si>
  <si>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</si>
  <si>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</si>
  <si>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</si>
  <si>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</si>
  <si>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</si>
  <si>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</si>
  <si>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</si>
  <si>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</si>
  <si>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</si>
  <si>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</si>
  <si>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</si>
  <si>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</si>
  <si>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</si>
  <si>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</si>
  <si>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</si>
  <si>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</si>
  <si>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</si>
  <si>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</si>
  <si>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</si>
  <si>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</si>
  <si>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</si>
  <si>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</si>
  <si>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</si>
  <si>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</si>
  <si>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</si>
  <si>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</si>
  <si>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</si>
  <si>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</si>
  <si>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</si>
  <si>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</si>
  <si>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</si>
  <si>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</si>
  <si>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</si>
  <si>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</si>
  <si>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</si>
  <si>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</si>
  <si>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</si>
  <si>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</si>
  <si>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</si>
  <si>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</si>
  <si>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</si>
  <si>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</si>
  <si>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</si>
  <si>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</si>
  <si>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</si>
  <si>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</si>
  <si>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</si>
  <si>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</si>
  <si>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</si>
  <si>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</si>
  <si>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</si>
  <si>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</si>
  <si>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</si>
  <si>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</si>
  <si>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</si>
  <si>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</si>
  <si>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</si>
  <si>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</si>
  <si>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</si>
  <si>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</si>
  <si>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</si>
  <si>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</si>
  <si>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</si>
  <si>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</si>
  <si>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</si>
  <si>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</si>
  <si>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</si>
  <si>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</si>
  <si>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</si>
  <si>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</si>
  <si>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</si>
  <si>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</si>
  <si>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</si>
  <si>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</si>
  <si>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</si>
  <si>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</si>
  <si>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</si>
  <si>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</si>
  <si>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</si>
  <si>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</si>
  <si>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</si>
  <si>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</si>
  <si>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</si>
  <si>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</si>
  <si>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</si>
  <si>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</si>
  <si>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</si>
  <si>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</si>
  <si>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</si>
  <si>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</si>
  <si>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</si>
  <si>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</si>
  <si>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</si>
  <si>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</si>
  <si>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</si>
  <si>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</si>
  <si>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</si>
  <si>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</si>
  <si>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</si>
  <si>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</si>
  <si>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</si>
  <si>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</si>
  <si>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</si>
  <si>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</si>
  <si>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</si>
  <si>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</si>
  <si>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</si>
  <si>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</si>
  <si>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</si>
  <si>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</si>
  <si>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</si>
  <si>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</si>
  <si>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</si>
  <si>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</si>
  <si>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</si>
  <si>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</si>
  <si>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</si>
  <si>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</si>
  <si>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</si>
  <si>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</si>
  <si>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</si>
  <si>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</si>
  <si>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</si>
  <si>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</si>
  <si>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</si>
  <si>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</si>
  <si>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</si>
  <si>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</si>
  <si>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</si>
  <si>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</si>
  <si>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</si>
  <si>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</si>
  <si>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</si>
  <si>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</si>
  <si>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</si>
  <si>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</si>
  <si>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</si>
  <si>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</si>
  <si>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</si>
  <si>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</si>
  <si>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</si>
  <si>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</si>
  <si>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</si>
  <si>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</si>
  <si>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</si>
  <si>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</si>
  <si>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</si>
  <si>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</si>
  <si>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</si>
  <si>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</si>
  <si>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</si>
  <si>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</si>
  <si>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</si>
  <si>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</si>
  <si>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</si>
  <si>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</si>
  <si>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</si>
  <si>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</si>
  <si>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</si>
  <si>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</si>
  <si>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</si>
  <si>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</si>
  <si>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</si>
  <si>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</si>
  <si>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</si>
  <si>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</si>
  <si>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</si>
  <si>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</si>
  <si>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</si>
  <si>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</si>
  <si>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</si>
  <si>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</si>
  <si>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</si>
  <si>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</si>
  <si>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</si>
  <si>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</si>
  <si>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</si>
  <si>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</si>
  <si>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</si>
  <si>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</si>
  <si>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</si>
  <si>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</si>
  <si>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</si>
  <si>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</si>
  <si>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</si>
  <si>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</si>
  <si>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</si>
  <si>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</si>
  <si>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</si>
  <si>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</si>
  <si>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</si>
  <si>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</si>
  <si>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</si>
  <si>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</si>
  <si>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</si>
  <si>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</si>
  <si>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</si>
  <si>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</si>
  <si>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</si>
  <si>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</si>
  <si>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</si>
  <si>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</si>
  <si>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</si>
  <si>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</si>
  <si>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</si>
  <si>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</si>
  <si>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</si>
  <si>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</si>
  <si>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</si>
  <si>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</si>
  <si>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</si>
  <si>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</si>
  <si>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</si>
  <si>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</si>
  <si>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</si>
  <si>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</si>
  <si>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</si>
  <si>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</si>
  <si>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</si>
  <si>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</si>
  <si>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</si>
  <si>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</si>
  <si>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</si>
  <si>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</si>
  <si>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</si>
  <si>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</si>
  <si>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</si>
  <si>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</si>
  <si>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</si>
  <si>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</si>
  <si>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</si>
  <si>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</si>
  <si>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</si>
  <si>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</si>
  <si>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</si>
  <si>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</si>
  <si>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</si>
  <si>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</si>
  <si>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</si>
  <si>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</si>
  <si>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</si>
  <si>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</si>
  <si>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</si>
  <si>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</si>
  <si>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</si>
  <si>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</si>
  <si>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</si>
  <si>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</si>
  <si>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</si>
  <si>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</si>
  <si>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</si>
  <si>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</si>
  <si>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</si>
  <si>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</si>
  <si>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</si>
  <si>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</si>
  <si>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</si>
  <si>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</si>
  <si>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</si>
  <si>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</si>
  <si>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</si>
  <si>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</si>
  <si>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</si>
  <si>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</si>
  <si>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</si>
  <si>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</si>
  <si>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</si>
  <si>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</si>
  <si>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</si>
  <si>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</si>
  <si>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</si>
  <si>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</si>
  <si>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</si>
  <si>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</si>
  <si>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</si>
  <si>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</si>
  <si>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</si>
  <si>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</si>
  <si>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</si>
  <si>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</si>
  <si>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</si>
  <si>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</si>
  <si>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</si>
  <si>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</si>
  <si>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</si>
  <si>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</si>
  <si>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</si>
  <si>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</si>
  <si>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</si>
  <si>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</si>
  <si>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</si>
  <si>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</si>
  <si>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</si>
  <si>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</si>
  <si>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</si>
  <si>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</si>
  <si>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</si>
  <si>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</si>
  <si>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</si>
  <si>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</si>
  <si>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</si>
  <si>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</si>
  <si>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</si>
  <si>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</si>
  <si>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</si>
  <si>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</si>
  <si>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</si>
  <si>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</si>
  <si>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</si>
  <si>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</si>
  <si>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</si>
  <si>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</si>
  <si>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</si>
  <si>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</si>
  <si>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</si>
  <si>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</si>
  <si>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</si>
  <si>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</si>
  <si>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</si>
  <si>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</si>
  <si>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</si>
  <si>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</si>
  <si>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</si>
  <si>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</si>
  <si>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</si>
  <si>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</si>
  <si>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</si>
  <si>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</si>
  <si>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</si>
  <si>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</si>
  <si>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</si>
  <si>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</si>
  <si>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</si>
  <si>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</si>
  <si>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</si>
  <si>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</si>
  <si>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</si>
  <si>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</si>
  <si>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</si>
  <si>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</si>
  <si>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</si>
  <si>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</si>
  <si>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</si>
  <si>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</si>
  <si>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</si>
  <si>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</si>
  <si>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</si>
  <si>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</si>
  <si>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</si>
  <si>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</si>
  <si>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</si>
  <si>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</si>
  <si>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</si>
  <si>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</si>
  <si>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</si>
  <si>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</si>
  <si>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</si>
  <si>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</si>
  <si>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</si>
  <si>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</si>
  <si>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</si>
  <si>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</si>
  <si>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</si>
  <si>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</si>
  <si>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</si>
  <si>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</si>
  <si>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</si>
  <si>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</si>
  <si>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</si>
  <si>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</si>
  <si>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</si>
  <si>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</si>
  <si>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</si>
  <si>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</si>
  <si>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</si>
  <si>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</si>
  <si>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</si>
  <si>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</si>
  <si>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</si>
  <si>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</si>
  <si>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</si>
  <si>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</si>
  <si>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</si>
  <si>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</si>
  <si>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</si>
  <si>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</si>
  <si>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</si>
  <si>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</si>
  <si>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</si>
  <si>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</si>
  <si>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</si>
  <si>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</si>
  <si>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</si>
  <si>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</si>
  <si>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</si>
  <si>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</si>
  <si>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</si>
  <si>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</si>
  <si>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</si>
  <si>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</si>
  <si>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</si>
  <si>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</si>
  <si>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</si>
  <si>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</si>
  <si>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</si>
  <si>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</si>
  <si>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</si>
  <si>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</si>
  <si>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</si>
  <si>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</si>
  <si>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</si>
  <si>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</si>
  <si>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</si>
  <si>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</si>
  <si>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</si>
  <si>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</si>
  <si>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</si>
  <si>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</si>
  <si>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</si>
  <si>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</si>
  <si>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</si>
  <si>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</si>
  <si>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</si>
  <si>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</si>
  <si>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</si>
  <si>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</si>
  <si>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</si>
  <si>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</si>
  <si>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</si>
  <si>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</si>
  <si>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</si>
  <si>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</si>
  <si>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</si>
  <si>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</si>
  <si>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</si>
  <si>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</si>
  <si>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</si>
  <si>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</si>
  <si>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</si>
  <si>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</si>
  <si>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</si>
  <si>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</si>
  <si>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</si>
  <si>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</si>
  <si>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</si>
  <si>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</si>
  <si>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</si>
  <si>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</si>
  <si>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</si>
  <si>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</si>
  <si>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</si>
  <si>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</si>
  <si>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</si>
  <si>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</si>
  <si>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</si>
  <si>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</si>
  <si>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</si>
  <si>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</si>
  <si>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</si>
  <si>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</si>
  <si>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</si>
  <si>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</si>
  <si>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</si>
  <si>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</si>
  <si>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</si>
  <si>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</si>
  <si>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</si>
  <si>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</si>
  <si>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</si>
  <si>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</si>
  <si>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</si>
  <si>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</si>
  <si>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</si>
  <si>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</si>
  <si>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</si>
  <si>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</si>
  <si>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</si>
  <si>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</si>
  <si>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</si>
  <si>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</si>
  <si>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</si>
  <si>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</si>
  <si>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</si>
  <si>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</si>
  <si>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</si>
  <si>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</si>
  <si>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</si>
  <si>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</si>
  <si>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</si>
  <si>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</si>
  <si>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</si>
  <si>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</si>
  <si>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</si>
  <si>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</si>
  <si>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</si>
  <si>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</si>
  <si>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</si>
  <si>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</si>
  <si>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</si>
  <si>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</si>
  <si>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</si>
  <si>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</si>
  <si>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</si>
  <si>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</si>
  <si>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</si>
  <si>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</si>
  <si>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</si>
  <si>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</si>
  <si>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</si>
  <si>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</si>
  <si>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</si>
  <si>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</si>
  <si>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</si>
  <si>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</si>
  <si>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</si>
  <si>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</si>
  <si>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</si>
  <si>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</si>
  <si>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</si>
  <si>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</si>
  <si>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</si>
  <si>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</si>
  <si>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</si>
  <si>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</si>
  <si>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</si>
  <si>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</si>
  <si>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</si>
  <si>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</si>
  <si>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</si>
  <si>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</si>
  <si>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</si>
  <si>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</si>
  <si>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</si>
  <si>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</si>
  <si>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</si>
  <si>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</si>
  <si>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</si>
  <si>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</si>
  <si>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</si>
  <si>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</si>
  <si>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</si>
  <si>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</si>
  <si>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</si>
  <si>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</si>
  <si>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</si>
  <si>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</si>
  <si>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</si>
  <si>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</si>
  <si>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</si>
  <si>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</si>
  <si>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</si>
  <si>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</si>
  <si>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</si>
  <si>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</si>
  <si>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</si>
  <si>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</si>
  <si>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</si>
  <si>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</si>
  <si>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</si>
  <si>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</si>
  <si>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</si>
  <si>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</si>
  <si>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</si>
  <si>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</si>
  <si>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</si>
  <si>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</si>
  <si>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</si>
  <si>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</si>
  <si>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</si>
  <si>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</si>
  <si>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</si>
  <si>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</si>
  <si>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</si>
  <si>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</si>
  <si>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</si>
  <si>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</si>
  <si>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</si>
  <si>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</si>
  <si>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</si>
  <si>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</si>
  <si>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</si>
  <si>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</si>
  <si>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</si>
  <si>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</si>
  <si>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</si>
  <si>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</si>
  <si>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</si>
  <si>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</si>
  <si>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</si>
  <si>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</si>
  <si>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</si>
  <si>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</si>
  <si>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</si>
  <si>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</si>
  <si>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</si>
  <si>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</si>
  <si>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</si>
  <si>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</si>
  <si>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</si>
  <si>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</si>
  <si>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</si>
  <si>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</si>
  <si>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</si>
  <si>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</si>
  <si>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</si>
  <si>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</si>
  <si>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</si>
  <si>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</si>
  <si>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</si>
  <si>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</si>
  <si>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</si>
  <si>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</si>
  <si>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</si>
  <si>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</si>
  <si>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</si>
  <si>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</si>
  <si>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</si>
  <si>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</si>
  <si>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</si>
  <si>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</si>
  <si>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</si>
  <si>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</si>
  <si>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</si>
  <si>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</si>
  <si>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</si>
  <si>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</si>
  <si>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</si>
  <si>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</si>
  <si>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</si>
  <si>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</si>
  <si>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</si>
  <si>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</si>
  <si>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</si>
  <si>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</si>
  <si>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</si>
  <si>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</si>
  <si>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</si>
  <si>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</si>
  <si>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</si>
  <si>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</si>
  <si>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</si>
  <si>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</si>
  <si>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</si>
  <si>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</si>
  <si>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</si>
  <si>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</si>
  <si>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</si>
  <si>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</si>
  <si>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</si>
  <si>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</si>
  <si>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</si>
  <si>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</si>
  <si>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</si>
  <si>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</si>
  <si>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</si>
  <si>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</si>
  <si>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</si>
  <si>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</si>
  <si>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</si>
  <si>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</si>
  <si>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</si>
  <si>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</si>
  <si>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</si>
  <si>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</si>
  <si>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</si>
  <si>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</si>
  <si>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</si>
  <si>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</si>
  <si>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</si>
  <si>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</si>
  <si>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</si>
  <si>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</si>
  <si>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</si>
  <si>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</si>
  <si>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</si>
  <si>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</si>
  <si>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</si>
  <si>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</si>
  <si>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</si>
  <si>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</si>
  <si>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</si>
  <si>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</si>
  <si>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</si>
  <si>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</si>
  <si>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</si>
  <si>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</si>
  <si>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</si>
  <si>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</si>
  <si>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</si>
  <si>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</si>
  <si>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</si>
  <si>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</si>
  <si>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</si>
  <si>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</si>
  <si>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</si>
  <si>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</si>
  <si>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</si>
  <si>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</si>
  <si>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</si>
  <si>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</si>
  <si>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</si>
  <si>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</si>
  <si>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</si>
  <si>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</si>
  <si>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</si>
  <si>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</si>
  <si>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</si>
  <si>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</si>
  <si>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</si>
  <si>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</si>
  <si>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</si>
  <si>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</si>
  <si>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</si>
  <si>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</si>
  <si>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</si>
  <si>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</si>
  <si>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</si>
  <si>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</si>
  <si>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</si>
  <si>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</si>
  <si>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</si>
  <si>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</si>
  <si>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</si>
  <si>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</si>
  <si>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</si>
  <si>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</si>
  <si>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</si>
  <si>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</si>
  <si>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</si>
  <si>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</si>
  <si>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</si>
  <si>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</si>
  <si>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</si>
  <si>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</si>
  <si>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</si>
  <si>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</si>
  <si>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</si>
  <si>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</si>
  <si>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</si>
  <si>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</si>
  <si>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</si>
  <si>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</si>
  <si>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</si>
  <si>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</si>
  <si>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</si>
  <si>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</si>
  <si>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</si>
  <si>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</si>
  <si>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</si>
  <si>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</si>
  <si>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</si>
  <si>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</si>
  <si>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</si>
  <si>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</si>
  <si>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</si>
  <si>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</si>
  <si>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</si>
  <si>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</si>
  <si>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</si>
  <si>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</si>
  <si>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</si>
  <si>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</si>
  <si>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</si>
  <si>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</si>
  <si>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</si>
  <si>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</si>
  <si>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</si>
  <si>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</si>
  <si>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</si>
  <si>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</si>
  <si>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</si>
  <si>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</si>
  <si>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</si>
  <si>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</si>
  <si>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</si>
  <si>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</si>
  <si>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</si>
  <si>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</si>
  <si>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</si>
  <si>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</si>
  <si>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</si>
  <si>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</si>
  <si>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</si>
  <si>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</si>
  <si>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</si>
  <si>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</si>
  <si>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</si>
  <si>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</si>
  <si>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</si>
  <si>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</si>
  <si>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</si>
  <si>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</si>
  <si>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</si>
  <si>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</si>
  <si>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</si>
  <si>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</si>
  <si>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</si>
  <si>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</si>
  <si>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</si>
  <si>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</si>
  <si>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</si>
  <si>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</si>
  <si>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</si>
  <si>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</si>
  <si>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</si>
  <si>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</si>
  <si>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</si>
  <si>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</si>
  <si>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</si>
  <si>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</si>
  <si>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</si>
  <si>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</si>
  <si>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</si>
  <si>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</si>
  <si>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</si>
  <si>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</si>
  <si>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</si>
  <si>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</si>
  <si>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</si>
  <si>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Sanurach Mine</t>
  </si>
  <si>
    <t>Arkthzand Research Wing</t>
  </si>
  <si>
    <t>Markarth Outlaws Refuge</t>
  </si>
  <si>
    <t>Rahni'Za School of Warriors</t>
  </si>
  <si>
    <t>As you update zoneData in map "ESO dumped ZoneData": Copy the columns A to C from the map "ESO dumped ZoneData" over here and copy the excel formulas of all other columns, then enter the correct ESO DLC Id in column J</t>
  </si>
  <si>
    <t>Ring of the Pale Order</t>
  </si>
  <si>
    <t>Das westliche Himmelsrand</t>
  </si>
  <si>
    <t>Blackreach: Arkthzand Caverns</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</si>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</sst>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b/>
      <sz val="10"/>
      <color rgb="FF008B00"/>
      <name val="Courier New"/>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9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0" fillId="11" borderId="0" xfId="0" applyFill="1"/>
    <xf numFmtId="0" fontId="2" fillId="3" borderId="0" xfId="2" applyAlignment="1">
      <alignment wrapText="1"/>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7"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22"/>
  <sheetViews>
    <sheetView zoomScale="70" zoomScaleNormal="70" workbookViewId="0">
      <pane xSplit="7" ySplit="2" topLeftCell="H489" activePane="bottomRight" state="frozen"/>
      <selection pane="topRight" activeCell="H1" sqref="H1"/>
      <selection pane="bottomLeft" activeCell="A3" sqref="A3"/>
      <selection pane="bottomRight" activeCell="G498" sqref="G498"/>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70" bestFit="1"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1962</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2048</v>
      </c>
      <c r="J2" s="11" t="s">
        <v>1548</v>
      </c>
      <c r="K2" s="11" t="s">
        <v>1617</v>
      </c>
      <c r="L2" s="11" t="s">
        <v>1546</v>
      </c>
      <c r="M2" s="11" t="s">
        <v>1547</v>
      </c>
      <c r="N2" s="11" t="s">
        <v>1545</v>
      </c>
      <c r="O2" s="69" t="s">
        <v>2047</v>
      </c>
      <c r="P2" s="13" t="s">
        <v>1438</v>
      </c>
      <c r="Q2" s="23" t="s">
        <v>1550</v>
      </c>
      <c r="R2" s="69" t="s">
        <v>2042</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156</v>
      </c>
      <c r="B3" t="s">
        <v>987</v>
      </c>
      <c r="C3" t="s">
        <v>988</v>
      </c>
      <c r="D3" s="3">
        <f t="shared" ref="D3:D66" si="0">A3</f>
        <v>156</v>
      </c>
      <c r="G3" s="8" t="s">
        <v>1652</v>
      </c>
      <c r="I3" t="s">
        <v>97</v>
      </c>
      <c r="J3" t="s">
        <v>97</v>
      </c>
      <c r="K3">
        <v>192</v>
      </c>
      <c r="L3">
        <v>192</v>
      </c>
      <c r="M3">
        <v>192</v>
      </c>
      <c r="N3">
        <v>0</v>
      </c>
      <c r="O3" s="70" t="s">
        <v>60</v>
      </c>
      <c r="P3" s="3">
        <f>IF(AND(G3&lt;&gt;"LIBSETS_SETTYPE_BATTLEGROUND",G3&lt;&gt;"LIBSETS_SETTYPE_SPECIAL",G3&lt;&gt;"LIBSETS_SETTYPE_MYTHIC"), IF(Q3&lt;&gt;"",VLOOKUP(Q3,'ESO zone constants'!$D$3:$H$9999,5,FALSE),""),"")</f>
        <v>148</v>
      </c>
      <c r="Q3" t="str">
        <f>IF(AND(O3&lt;&gt;"",NOT(ISERROR(O3))),O3, IF(AND(K3&lt;&gt;"",K3&gt;0,NOT(ISERROR(K3))),VLOOKUP(K3,'ESO wayshrine node constants'!$A$3:$D$9986,4,FALSE),""))</f>
        <v>Arx Corinium</v>
      </c>
      <c r="S3" s="19" t="str">
        <f>IF(AND(R3&lt;&gt;"",NOT(ISERROR(R3))),R3,IF(P3&lt;&gt;"",IF(NOT(ISERROR(VLOOKUP(P3,'ESO Dungeon constants'!$D$3:$H$9999,5,FALSE))),VLOOKUP(P3,'ESO Dungeon constants'!$D$3:$I$9999,6,FALSE),VLOOKUP(P3,'ESO zone constants'!$H$3:$K$9985,4,FALSE)),""))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constants'!$D$3:$H$4951,5,FALSE),""),""),"")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constants'!$D$3:$H$4951,5,FALSE),""),""),"")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constants'!$D$3:$H$4951,5,FALSE),""),""),"")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constants'!$D$3:$H$4951,5,FALSE),""),""),"")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constants'!$D$3:$H$4951,5,FALSE),""),""),"")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[156] = {wayshrines={192,192,192,},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zoneIds={148},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--Undaunted Infiltrator / Unerschrockener Infiltrator   [Arx Corinium]</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constants'!$D$3:$H$9999,5,FALSE),""),"")</f>
        <v>103</v>
      </c>
      <c r="Q4" t="str">
        <f>IF(AND(O4&lt;&gt;"",NOT(ISERROR(O4))),O4, IF(AND(K4&lt;&gt;"",K4&gt;0,NOT(ISERROR(K4))),VLOOKUP(K4,'ESO wayshrine node constants'!$A$3:$D$9986,4,FALSE),""))</f>
        <v>The Rift</v>
      </c>
      <c r="S4" s="19" t="str">
        <f>IF(AND(R4&lt;&gt;"",NOT(ISERROR(R4))),R4,IF(P4&lt;&gt;"",IF(NOT(ISERROR(VLOOKUP(P4,'ESO Dungeon constants'!$D$3:$H$9999,5,FALSE))),VLOOKUP(P4,'ESO Dungeon constants'!$D$3:$I$9999,6,FALSE),VLOOKUP(P4,'ESO zone constants'!$H$3:$K$9985,4,FALSE)),""))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constants'!$D$3:$H$4951,5,FALSE),""),""),"")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constants'!$D$3:$H$4951,5,FALSE),""),""),"")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constants'!$D$3:$H$4951,5,FALSE),""),""),"")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constants'!$D$3:$H$4951,5,FALSE),""),""),"")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constants'!$D$3:$H$4951,5,FALSE),""),""),"")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constants'!$D$3:$H$9999,5,FALSE),""),"")</f>
        <v>101</v>
      </c>
      <c r="Q5" t="str">
        <f>IF(AND(O5&lt;&gt;"",NOT(ISERROR(O5))),O5, IF(AND(K5&lt;&gt;"",K5&gt;0,NOT(ISERROR(K5))),VLOOKUP(K5,'ESO wayshrine node constants'!$A$3:$D$9986,4,FALSE),""))</f>
        <v>Eastmarch</v>
      </c>
      <c r="S5" s="19" t="str">
        <f>IF(AND(R5&lt;&gt;"",NOT(ISERROR(R5))),R5,IF(P5&lt;&gt;"",IF(NOT(ISERROR(VLOOKUP(P5,'ESO Dungeon constants'!$D$3:$H$9999,5,FALSE))),VLOOKUP(P5,'ESO Dungeon constants'!$D$3:$I$9999,6,FALSE),VLOOKUP(P5,'ESO zone constants'!$H$3:$K$9985,4,FALSE)),""))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constants'!$D$3:$H$4951,5,FALSE),""),""),"")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constants'!$D$3:$H$4951,5,FALSE),""),""),"")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constants'!$D$3:$H$4951,5,FALSE),""),""),"")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constants'!$D$3:$H$4951,5,FALSE),""),""),"")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constants'!$D$3:$H$4951,5,FALSE),""),""),"")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constants'!$D$3:$H$9999,5,FALSE),""),"")</f>
        <v>19</v>
      </c>
      <c r="Q6" t="str">
        <f>IF(AND(O6&lt;&gt;"",NOT(ISERROR(O6))),O6, IF(AND(K6&lt;&gt;"",K6&gt;0,NOT(ISERROR(K6))),VLOOKUP(K6,'ESO wayshrine node constants'!$A$3:$D$9986,4,FALSE),""))</f>
        <v>Stormhaven</v>
      </c>
      <c r="S6" s="19" t="str">
        <f>IF(AND(R6&lt;&gt;"",NOT(ISERROR(R6))),R6,IF(P6&lt;&gt;"",IF(NOT(ISERROR(VLOOKUP(P6,'ESO Dungeon constants'!$D$3:$H$9999,5,FALSE))),VLOOKUP(P6,'ESO Dungeon constants'!$D$3:$I$9999,6,FALSE),VLOOKUP(P6,'ESO zone constants'!$H$3:$K$9985,4,FALSE)),""))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constants'!$D$3:$H$4951,5,FALSE),""),""),"")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constants'!$D$3:$H$4951,5,FALSE),""),""),"")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constants'!$D$3:$H$4951,5,FALSE),""),""),"")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constants'!$D$3:$H$4951,5,FALSE),""),""),"")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constants'!$D$3:$H$4951,5,FALSE),""),""),"")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270</v>
      </c>
      <c r="L7">
        <v>270</v>
      </c>
      <c r="M7">
        <v>270</v>
      </c>
      <c r="N7">
        <v>0</v>
      </c>
      <c r="O7" s="70" t="s">
        <v>447</v>
      </c>
      <c r="P7" s="3">
        <f>IF(AND(G7&lt;&gt;"LIBSETS_SETTYPE_BATTLEGROUND",G7&lt;&gt;"LIBSETS_SETTYPE_SPECIAL",G7&lt;&gt;"LIBSETS_SETTYPE_MYTHIC"), IF(Q7&lt;&gt;"",VLOOKUP(Q7,'ESO zone constants'!$D$3:$H$9999,5,FALSE),""),"")</f>
        <v>635</v>
      </c>
      <c r="Q7" t="str">
        <f>IF(AND(O7&lt;&gt;"",NOT(ISERROR(O7))),O7, IF(AND(K7&lt;&gt;"",K7&gt;0,NOT(ISERROR(K7))),VLOOKUP(K7,'ESO wayshrine node constants'!$A$3:$D$9986,4,FALSE),""))</f>
        <v>Dragonstar Arena</v>
      </c>
      <c r="S7" s="19" t="str">
        <f>IF(AND(R7&lt;&gt;"",NOT(ISERROR(R7))),R7,IF(P7&lt;&gt;"",IF(NOT(ISERROR(VLOOKUP(P7,'ESO Dungeon constants'!$D$3:$H$9999,5,FALSE))),VLOOKUP(P7,'ESO Dungeon constants'!$D$3:$I$9999,6,FALSE),VLOOKUP(P7,'ESO zone constants'!$H$3:$K$9985,4,FALSE)),""))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constants'!$D$3:$H$4951,5,FALSE),""),""),"")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constants'!$D$3:$H$4951,5,FALSE),""),""),"")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constants'!$D$3:$H$4951,5,FALSE),""),""),"")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constants'!$D$3:$H$4951,5,FALSE),""),""),"")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constants'!$D$3:$H$4951,5,FALSE),""),""),"")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270</v>
      </c>
      <c r="L8">
        <v>270</v>
      </c>
      <c r="M8">
        <v>270</v>
      </c>
      <c r="N8">
        <v>0</v>
      </c>
      <c r="O8" s="70" t="s">
        <v>447</v>
      </c>
      <c r="P8" s="3">
        <f>IF(AND(G8&lt;&gt;"LIBSETS_SETTYPE_BATTLEGROUND",G8&lt;&gt;"LIBSETS_SETTYPE_SPECIAL",G8&lt;&gt;"LIBSETS_SETTYPE_MYTHIC"), IF(Q8&lt;&gt;"",VLOOKUP(Q8,'ESO zone constants'!$D$3:$H$9999,5,FALSE),""),"")</f>
        <v>635</v>
      </c>
      <c r="Q8" t="str">
        <f>IF(AND(O8&lt;&gt;"",NOT(ISERROR(O8))),O8, IF(AND(K8&lt;&gt;"",K8&gt;0,NOT(ISERROR(K8))),VLOOKUP(K8,'ESO wayshrine node constants'!$A$3:$D$9986,4,FALSE),""))</f>
        <v>Dragonstar Arena</v>
      </c>
      <c r="S8" s="19" t="str">
        <f>IF(AND(R8&lt;&gt;"",NOT(ISERROR(R8))),R8,IF(P8&lt;&gt;"",IF(NOT(ISERROR(VLOOKUP(P8,'ESO Dungeon constants'!$D$3:$H$9999,5,FALSE))),VLOOKUP(P8,'ESO Dungeon constants'!$D$3:$I$9999,6,FALSE),VLOOKUP(P8,'ESO zone constants'!$H$3:$K$9985,4,FALSE)),""))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constants'!$D$3:$H$4951,5,FALSE),""),""),"")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constants'!$D$3:$H$4951,5,FALSE),""),""),"")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constants'!$D$3:$H$4951,5,FALSE),""),""),"")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constants'!$D$3:$H$4951,5,FALSE),""),""),"")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constants'!$D$3:$H$4951,5,FALSE),""),""),"")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constants'!$D$3:$H$9999,5,FALSE),""),"")</f>
        <v>181</v>
      </c>
      <c r="Q9" t="str">
        <f>IF(AND(O9&lt;&gt;"",NOT(ISERROR(O9))),O9, IF(AND(K9&lt;&gt;"",K9&gt;0,NOT(ISERROR(K9))),VLOOKUP(K9,'ESO wayshrine node constants'!$A$3:$D$9986,4,FALSE),""))</f>
        <v>Cyrodiil</v>
      </c>
      <c r="S9" s="19" t="str">
        <f>IF(AND(R9&lt;&gt;"",NOT(ISERROR(R9))),R9,IF(P9&lt;&gt;"",IF(NOT(ISERROR(VLOOKUP(P9,'ESO Dungeon constants'!$D$3:$H$9999,5,FALSE))),VLOOKUP(P9,'ESO Dungeon constants'!$D$3:$I$9999,6,FALSE),VLOOKUP(P9,'ESO zone constants'!$H$3:$K$9985,4,FALSE)),""))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constants'!$D$3:$H$4951,5,FALSE),""),""),"")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constants'!$D$3:$H$4951,5,FALSE),""),""),"")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constants'!$D$3:$H$4951,5,FALSE),""),""),"")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constants'!$D$3:$H$4951,5,FALSE),""),""),"")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constants'!$D$3:$H$4951,5,FALSE),""),""),"")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constants'!$D$3:$H$9999,5,FALSE),""),"")</f>
        <v>347</v>
      </c>
      <c r="Q10" t="str">
        <f>IF(AND(O10&lt;&gt;"",NOT(ISERROR(O10))),O10, IF(AND(K10&lt;&gt;"",K10&gt;0,NOT(ISERROR(K10))),VLOOKUP(K10,'ESO wayshrine node constants'!$A$3:$D$9986,4,FALSE),""))</f>
        <v>Coldharbour</v>
      </c>
      <c r="S10" s="19" t="str">
        <f>IF(AND(R10&lt;&gt;"",NOT(ISERROR(R10))),R10,IF(P10&lt;&gt;"",IF(NOT(ISERROR(VLOOKUP(P10,'ESO Dungeon constants'!$D$3:$H$9999,5,FALSE))),VLOOKUP(P10,'ESO Dungeon constants'!$D$3:$I$9999,6,FALSE),VLOOKUP(P10,'ESO zone constants'!$H$3:$K$9985,4,FALSE)),""))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constants'!$D$3:$H$4951,5,FALSE),""),""),"")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constants'!$D$3:$H$4951,5,FALSE),""),""),"")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constants'!$D$3:$H$4951,5,FALSE),""),""),"")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constants'!$D$3:$H$4951,5,FALSE),""),""),"")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constants'!$D$3:$H$4951,5,FALSE),""),""),"")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constants'!$D$3:$H$9999,5,FALSE),""),"")</f>
        <v>101</v>
      </c>
      <c r="Q11" t="str">
        <f>IF(AND(O11&lt;&gt;"",NOT(ISERROR(O11))),O11, IF(AND(K11&lt;&gt;"",K11&gt;0,NOT(ISERROR(K11))),VLOOKUP(K11,'ESO wayshrine node constants'!$A$3:$D$9986,4,FALSE),""))</f>
        <v>Eastmarch</v>
      </c>
      <c r="S11" s="19" t="str">
        <f>IF(AND(R11&lt;&gt;"",NOT(ISERROR(R11))),R11,IF(P11&lt;&gt;"",IF(NOT(ISERROR(VLOOKUP(P11,'ESO Dungeon constants'!$D$3:$H$9999,5,FALSE))),VLOOKUP(P11,'ESO Dungeon constants'!$D$3:$I$9999,6,FALSE),VLOOKUP(P11,'ESO zone constants'!$H$3:$K$9985,4,FALSE)),""))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constants'!$D$3:$H$4951,5,FALSE),""),""),"")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constants'!$D$3:$H$4951,5,FALSE),""),""),"")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constants'!$D$3:$H$4951,5,FALSE),""),""),"")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constants'!$D$3:$H$4951,5,FALSE),""),""),"")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constants'!$D$3:$H$4951,5,FALSE),""),""),"")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303</v>
      </c>
      <c r="B12" t="s">
        <v>1202</v>
      </c>
      <c r="C12" t="s">
        <v>1203</v>
      </c>
      <c r="D12" s="3">
        <f t="shared" si="0"/>
        <v>303</v>
      </c>
      <c r="G12" s="8" t="s">
        <v>1652</v>
      </c>
      <c r="I12" t="s">
        <v>97</v>
      </c>
      <c r="J12" t="s">
        <v>97</v>
      </c>
      <c r="K12">
        <v>192</v>
      </c>
      <c r="L12">
        <v>192</v>
      </c>
      <c r="M12">
        <v>192</v>
      </c>
      <c r="N12">
        <v>0</v>
      </c>
      <c r="O12" s="70" t="s">
        <v>60</v>
      </c>
      <c r="P12" s="3">
        <f>IF(AND(G12&lt;&gt;"LIBSETS_SETTYPE_BATTLEGROUND",G12&lt;&gt;"LIBSETS_SETTYPE_SPECIAL",G12&lt;&gt;"LIBSETS_SETTYPE_MYTHIC"), IF(Q12&lt;&gt;"",VLOOKUP(Q12,'ESO zone constants'!$D$3:$H$9999,5,FALSE),""),"")</f>
        <v>148</v>
      </c>
      <c r="Q12" t="str">
        <f>IF(AND(O12&lt;&gt;"",NOT(ISERROR(O12))),O12, IF(AND(K12&lt;&gt;"",K12&gt;0,NOT(ISERROR(K12))),VLOOKUP(K12,'ESO wayshrine node constants'!$A$3:$D$9986,4,FALSE),""))</f>
        <v>Arx Corinium</v>
      </c>
      <c r="S12" s="19" t="str">
        <f>IF(AND(R12&lt;&gt;"",NOT(ISERROR(R12))),R12,IF(P12&lt;&gt;"",IF(NOT(ISERROR(VLOOKUP(P12,'ESO Dungeon constants'!$D$3:$H$9999,5,FALSE))),VLOOKUP(P12,'ESO Dungeon constants'!$D$3:$I$9999,6,FALSE),VLOOKUP(P12,'ESO zone constants'!$H$3:$K$9985,4,FALSE)),""))</f>
        <v>DLC_BASE_GAME</v>
      </c>
      <c r="T12" s="3" t="str">
        <f>IF(S12&lt;&gt;"",VLOOKUP(S12,'LibSets constants'!$B$4:$C$1000,2,FALSE),"")</f>
        <v>Included in base game</v>
      </c>
      <c r="V12" s="44" t="str">
        <f>IF(U12&lt;&gt;"",IF(U12&lt;&gt;"LIBSETS_DROP_MECHANIC_MONSTER_NAME",VLOOKUP(U12,'LibSets constants'!$I$4:$L$1000,3,FALSE),""),"")</f>
        <v/>
      </c>
      <c r="W12" s="3" t="str">
        <f>IF(U12&lt;&gt;"",IF(U12&lt;&gt;"LIBSETS_DROP_MECHANIC_MONSTER_NAME",VLOOKUP(U12,'LibSets constants'!$I$4:$L$1000,4,FALSE),""),"")</f>
        <v/>
      </c>
      <c r="X12" s="3" t="str">
        <f>IF(G12&lt;&gt;"LIBSETS_SETTYPE_BATTLEGROUND",IF(G12&lt;&gt;"LIBSETS_SETTYPE_SPECIAL",IF(Y12&lt;&gt;"",VLOOKUP(Y12,'ESO zone constants'!$D$3:$H$4951,5,FALSE),""),""),"")</f>
        <v/>
      </c>
      <c r="Z12" s="45"/>
      <c r="AA12" s="44" t="str">
        <f>IF(Z12&lt;&gt;"",IF(Z12&lt;&gt;"LIBSETS_DROP_MECHANIC_MONSTER_NAME",VLOOKUP(Z12,'LibSets constants'!$I$4:$L$1000,3,FALSE),""),"")</f>
        <v/>
      </c>
      <c r="AB12" s="44" t="str">
        <f>IF(Z12&lt;&gt;"",IF(Z12&lt;&gt;"LIBSETS_DROP_MECHANIC_MONSTER_NAME",VLOOKUP(Z12,'LibSets constants'!$I$4:$L$1000,4,FALSE),""),"")</f>
        <v/>
      </c>
      <c r="AC12" s="3" t="str">
        <f>IF(G12&lt;&gt;"LIBSETS_SETTYPE_BATTLEGROUND",IF(G12&lt;&gt;"LIBSETS_SETTYPE_SPECIAL",IF(AD12&lt;&gt;"",VLOOKUP(AD12,'ESO zone constants'!$D$3:$H$4951,5,FALSE),""),""),"")</f>
        <v/>
      </c>
      <c r="AE12" s="45"/>
      <c r="AF12" s="44" t="str">
        <f>IF(AE12&lt;&gt;"",IF(AE12&lt;&gt;"LIBSETS_DROP_MECHANIC_MONSTER_NAME",VLOOKUP(AE12,'LibSets constants'!$I$4:$L$1000,3,FALSE),""),"")</f>
        <v/>
      </c>
      <c r="AG12" s="44" t="str">
        <f>IF(AE12&lt;&gt;"",IF(AE12&lt;&gt;"LIBSETS_DROP_MECHANIC_MONSTER_NAME",VLOOKUP(AE12,'LibSets constants'!$I$4:$L$1000,4,FALSE),""),"")</f>
        <v/>
      </c>
      <c r="AH12" s="3" t="str">
        <f>IF(G12&lt;&gt;"LIBSETS_SETTYPE_BATTLEGROUND",IF(G12&lt;&gt;"LIBSETS_SETTYPE_SPECIAL",IF(AI12&lt;&gt;"",VLOOKUP(AI12,'ESO zone constants'!$D$3:$H$4951,5,FALSE),""),""),"")</f>
        <v/>
      </c>
      <c r="AJ12" s="45"/>
      <c r="AK12" s="44" t="str">
        <f>IF(AJ12&lt;&gt;"",IF(AJ12&lt;&gt;"LIBSETS_DROP_MECHANIC_MONSTER_NAME",VLOOKUP(AJ12,'LibSets constants'!$I$4:$L$1000,3,FALSE),""),"")</f>
        <v/>
      </c>
      <c r="AL12" s="44" t="str">
        <f>IF(AJ12&lt;&gt;"",IF(AJ12&lt;&gt;"LIBSETS_DROP_MECHANIC_MONSTER_NAME",VLOOKUP(AJ12,'LibSets constants'!$I$4:$L$1000,4,FALSE),""),"")</f>
        <v/>
      </c>
      <c r="AM12" s="3" t="str">
        <f>IF(G12&lt;&gt;"LIBSETS_SETTYPE_BATTLEGROUND",IF(G12&lt;&gt;"LIBSETS_SETTYPE_SPECIAL",IF(AN12&lt;&gt;"",VLOOKUP(AN12,'ESO zone constants'!$D$3:$H$4951,5,FALSE),""),""),"")</f>
        <v/>
      </c>
      <c r="AO12" s="45"/>
      <c r="AP12" s="44" t="str">
        <f>IF(AO12&lt;&gt;"",IF(AO12&lt;&gt;"LIBSETS_DROP_MECHANIC_MONSTER_NAME",VLOOKUP(AO12,'LibSets constants'!$I$4:$L$1000,3,FALSE),""),"")</f>
        <v/>
      </c>
      <c r="AQ12" s="44" t="str">
        <f>IF(AO12&lt;&gt;"",IF(AO12&lt;&gt;"LIBSETS_DROP_MECHANIC_MONSTER_NAME",VLOOKUP(AO12,'LibSets constants'!$I$4:$L$1000,4,FALSE),""),"")</f>
        <v/>
      </c>
      <c r="AR12" s="3" t="str">
        <f>IF(G12&lt;&gt;"LIBSETS_SETTYPE_BATTLEGROUND",IF(G12&lt;&gt;"LIBSETS_SETTYPE_SPECIAL",IF(AS12&lt;&gt;"",VLOOKUP(AS12,'ESO zone constants'!$D$3:$H$4951,5,FALSE),""),""),"")</f>
        <v/>
      </c>
      <c r="AT12" s="45"/>
      <c r="AU12" s="44" t="str">
        <f>IF(AT12&lt;&gt;"",IF(AT12&lt;&gt;"LIBSETS_DROP_MECHANIC_MONSTER_NAME",VLOOKUP(AT12,'LibSets constants'!$I$4:$L$1000,3,FALSE),""),"")</f>
        <v/>
      </c>
      <c r="AV12" s="44" t="str">
        <f>IF(AT12&lt;&gt;"",IF(AT12&lt;&gt;"LIBSETS_DROP_MECHANIC_MONSTER_NAME",VLOOKUP(AT12,'LibSets constants'!$I$4:$L$1000,4,FALSE),""),"")</f>
        <v/>
      </c>
      <c r="AW12" s="21" t="str">
        <f t="shared" si="1"/>
        <v>[303] = {wayshrines={192,192,192,}, dlcId=DLC_BASE_GAME</v>
      </c>
      <c r="AX12" s="21" t="str">
        <f t="shared" si="2"/>
        <v>, zoneIds={148}, veteran=false</v>
      </c>
      <c r="AY12" s="21" t="str">
        <f t="shared" si="3"/>
        <v>, setType=LIBSETS_SETTYPE_DUNGEON</v>
      </c>
      <c r="AZ12" s="21" t="str">
        <f t="shared" si="4"/>
        <v>},</v>
      </c>
      <c r="BA12" s="21" t="str">
        <f t="shared" si="5"/>
        <v xml:space="preserve"> --Lamia's Song / Lied der Lamie   [Arx Corinium]</v>
      </c>
    </row>
    <row r="13" spans="1:53" x14ac:dyDescent="0.25">
      <c r="A13" s="12">
        <v>304</v>
      </c>
      <c r="B13" t="s">
        <v>1204</v>
      </c>
      <c r="C13" t="s">
        <v>1205</v>
      </c>
      <c r="D13" s="3">
        <f t="shared" si="0"/>
        <v>304</v>
      </c>
      <c r="G13" s="8" t="s">
        <v>1652</v>
      </c>
      <c r="I13" t="s">
        <v>97</v>
      </c>
      <c r="J13" t="s">
        <v>97</v>
      </c>
      <c r="K13">
        <v>192</v>
      </c>
      <c r="L13">
        <v>192</v>
      </c>
      <c r="M13">
        <v>192</v>
      </c>
      <c r="N13">
        <v>0</v>
      </c>
      <c r="O13" s="70" t="s">
        <v>60</v>
      </c>
      <c r="P13" s="3">
        <f>IF(AND(G13&lt;&gt;"LIBSETS_SETTYPE_BATTLEGROUND",G13&lt;&gt;"LIBSETS_SETTYPE_SPECIAL",G13&lt;&gt;"LIBSETS_SETTYPE_MYTHIC"), IF(Q13&lt;&gt;"",VLOOKUP(Q13,'ESO zone constants'!$D$3:$H$9999,5,FALSE),""),"")</f>
        <v>148</v>
      </c>
      <c r="Q13" t="str">
        <f>IF(AND(O13&lt;&gt;"",NOT(ISERROR(O13))),O13, IF(AND(K13&lt;&gt;"",K13&gt;0,NOT(ISERROR(K13))),VLOOKUP(K13,'ESO wayshrine node constants'!$A$3:$D$9986,4,FALSE),""))</f>
        <v>Arx Corinium</v>
      </c>
      <c r="S13" s="19" t="str">
        <f>IF(AND(R13&lt;&gt;"",NOT(ISERROR(R13))),R13,IF(P13&lt;&gt;"",IF(NOT(ISERROR(VLOOKUP(P13,'ESO Dungeon constants'!$D$3:$H$9999,5,FALSE))),VLOOKUP(P13,'ESO Dungeon constants'!$D$3:$I$9999,6,FALSE),VLOOKUP(P13,'ESO zone constants'!$H$3:$K$9985,4,FALSE)),""))</f>
        <v>DLC_BASE_GAME</v>
      </c>
      <c r="T13" s="3" t="str">
        <f>IF(S13&lt;&gt;"",VLOOKUP(S13,'LibSets constants'!$B$4:$C$1000,2,FALSE),"")</f>
        <v>Included in base game</v>
      </c>
      <c r="V13" s="44" t="str">
        <f>IF(U13&lt;&gt;"",IF(U13&lt;&gt;"LIBSETS_DROP_MECHANIC_MONSTER_NAME",VLOOKUP(U13,'LibSets constants'!$I$4:$L$1000,3,FALSE),""),"")</f>
        <v/>
      </c>
      <c r="W13" s="3" t="str">
        <f>IF(U13&lt;&gt;"",IF(U13&lt;&gt;"LIBSETS_DROP_MECHANIC_MONSTER_NAME",VLOOKUP(U13,'LibSets constants'!$I$4:$L$1000,4,FALSE),""),"")</f>
        <v/>
      </c>
      <c r="X13" s="3" t="str">
        <f>IF(G13&lt;&gt;"LIBSETS_SETTYPE_BATTLEGROUND",IF(G13&lt;&gt;"LIBSETS_SETTYPE_SPECIAL",IF(Y13&lt;&gt;"",VLOOKUP(Y13,'ESO zone constants'!$D$3:$H$4951,5,FALSE),""),""),"")</f>
        <v/>
      </c>
      <c r="Z13" s="45"/>
      <c r="AA13" s="44" t="str">
        <f>IF(Z13&lt;&gt;"",IF(Z13&lt;&gt;"LIBSETS_DROP_MECHANIC_MONSTER_NAME",VLOOKUP(Z13,'LibSets constants'!$I$4:$L$1000,3,FALSE),""),"")</f>
        <v/>
      </c>
      <c r="AB13" s="44" t="str">
        <f>IF(Z13&lt;&gt;"",IF(Z13&lt;&gt;"LIBSETS_DROP_MECHANIC_MONSTER_NAME",VLOOKUP(Z13,'LibSets constants'!$I$4:$L$1000,4,FALSE),""),"")</f>
        <v/>
      </c>
      <c r="AC13" s="3" t="str">
        <f>IF(G13&lt;&gt;"LIBSETS_SETTYPE_BATTLEGROUND",IF(G13&lt;&gt;"LIBSETS_SETTYPE_SPECIAL",IF(AD13&lt;&gt;"",VLOOKUP(AD13,'ESO zone constants'!$D$3:$H$4951,5,FALSE),""),""),"")</f>
        <v/>
      </c>
      <c r="AE13" s="45"/>
      <c r="AF13" s="44" t="str">
        <f>IF(AE13&lt;&gt;"",IF(AE13&lt;&gt;"LIBSETS_DROP_MECHANIC_MONSTER_NAME",VLOOKUP(AE13,'LibSets constants'!$I$4:$L$1000,3,FALSE),""),"")</f>
        <v/>
      </c>
      <c r="AG13" s="44" t="str">
        <f>IF(AE13&lt;&gt;"",IF(AE13&lt;&gt;"LIBSETS_DROP_MECHANIC_MONSTER_NAME",VLOOKUP(AE13,'LibSets constants'!$I$4:$L$1000,4,FALSE),""),"")</f>
        <v/>
      </c>
      <c r="AH13" s="3" t="str">
        <f>IF(G13&lt;&gt;"LIBSETS_SETTYPE_BATTLEGROUND",IF(G13&lt;&gt;"LIBSETS_SETTYPE_SPECIAL",IF(AI13&lt;&gt;"",VLOOKUP(AI13,'ESO zone constants'!$D$3:$H$4951,5,FALSE),""),""),"")</f>
        <v/>
      </c>
      <c r="AJ13" s="45"/>
      <c r="AK13" s="44" t="str">
        <f>IF(AJ13&lt;&gt;"",IF(AJ13&lt;&gt;"LIBSETS_DROP_MECHANIC_MONSTER_NAME",VLOOKUP(AJ13,'LibSets constants'!$I$4:$L$1000,3,FALSE),""),"")</f>
        <v/>
      </c>
      <c r="AL13" s="44" t="str">
        <f>IF(AJ13&lt;&gt;"",IF(AJ13&lt;&gt;"LIBSETS_DROP_MECHANIC_MONSTER_NAME",VLOOKUP(AJ13,'LibSets constants'!$I$4:$L$1000,4,FALSE),""),"")</f>
        <v/>
      </c>
      <c r="AM13" s="3" t="str">
        <f>IF(G13&lt;&gt;"LIBSETS_SETTYPE_BATTLEGROUND",IF(G13&lt;&gt;"LIBSETS_SETTYPE_SPECIAL",IF(AN13&lt;&gt;"",VLOOKUP(AN13,'ESO zone constants'!$D$3:$H$4951,5,FALSE),""),""),"")</f>
        <v/>
      </c>
      <c r="AO13" s="45"/>
      <c r="AP13" s="44" t="str">
        <f>IF(AO13&lt;&gt;"",IF(AO13&lt;&gt;"LIBSETS_DROP_MECHANIC_MONSTER_NAME",VLOOKUP(AO13,'LibSets constants'!$I$4:$L$1000,3,FALSE),""),"")</f>
        <v/>
      </c>
      <c r="AQ13" s="44" t="str">
        <f>IF(AO13&lt;&gt;"",IF(AO13&lt;&gt;"LIBSETS_DROP_MECHANIC_MONSTER_NAME",VLOOKUP(AO13,'LibSets constants'!$I$4:$L$1000,4,FALSE),""),"")</f>
        <v/>
      </c>
      <c r="AR13" s="3" t="str">
        <f>IF(G13&lt;&gt;"LIBSETS_SETTYPE_BATTLEGROUND",IF(G13&lt;&gt;"LIBSETS_SETTYPE_SPECIAL",IF(AS13&lt;&gt;"",VLOOKUP(AS13,'ESO zone constants'!$D$3:$H$4951,5,FALSE),""),""),"")</f>
        <v/>
      </c>
      <c r="AT13" s="45"/>
      <c r="AU13" s="44" t="str">
        <f>IF(AT13&lt;&gt;"",IF(AT13&lt;&gt;"LIBSETS_DROP_MECHANIC_MONSTER_NAME",VLOOKUP(AT13,'LibSets constants'!$I$4:$L$1000,3,FALSE),""),"")</f>
        <v/>
      </c>
      <c r="AV13" s="44" t="str">
        <f>IF(AT13&lt;&gt;"",IF(AT13&lt;&gt;"LIBSETS_DROP_MECHANIC_MONSTER_NAME",VLOOKUP(AT13,'LibSets constants'!$I$4:$L$1000,4,FALSE),""),"")</f>
        <v/>
      </c>
      <c r="AW13" s="21" t="str">
        <f t="shared" si="1"/>
        <v>[304] = {wayshrines={192,192,192,}, dlcId=DLC_BASE_GAME</v>
      </c>
      <c r="AX13" s="21" t="str">
        <f t="shared" si="2"/>
        <v>, zoneIds={148}, veteran=false</v>
      </c>
      <c r="AY13" s="21" t="str">
        <f t="shared" si="3"/>
        <v>, setType=LIBSETS_SETTYPE_DUNGEON</v>
      </c>
      <c r="AZ13" s="21" t="str">
        <f t="shared" si="4"/>
        <v>},</v>
      </c>
      <c r="BA13" s="21" t="str">
        <f t="shared" si="5"/>
        <v xml:space="preserve"> --Medusa / Versteinernder Blick   [Arx Corinium]</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constants'!$D$3:$H$9999,5,FALSE),""),"")</f>
        <v>58</v>
      </c>
      <c r="Q14" t="str">
        <f>IF(AND(O14&lt;&gt;"",NOT(ISERROR(O14))),O14, IF(AND(K14&lt;&gt;"",K14&gt;0,NOT(ISERROR(K14))),VLOOKUP(K14,'ESO wayshrine node constants'!$A$3:$D$9986,4,FALSE),""))</f>
        <v>Malabal Tor</v>
      </c>
      <c r="R14" s="70"/>
      <c r="S14" s="19" t="str">
        <f>IF(AND(R14&lt;&gt;"",NOT(ISERROR(R14))),R14,IF(P14&lt;&gt;"",IF(NOT(ISERROR(VLOOKUP(P14,'ESO Dungeon constants'!$D$3:$H$9999,5,FALSE))),VLOOKUP(P14,'ESO Dungeon constants'!$D$3:$I$9999,6,FALSE),VLOOKUP(P14,'ESO zone constants'!$H$3:$K$9985,4,FALSE)),""))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constants'!$D$3:$H$4951,5,FALSE),""),""),"")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constants'!$D$3:$H$4951,5,FALSE),""),""),"")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constants'!$D$3:$H$4951,5,FALSE),""),""),"")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constants'!$D$3:$H$4951,5,FALSE),""),""),"")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constants'!$D$3:$H$4951,5,FALSE),""),""),"")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constants'!$D$3:$H$9999,5,FALSE),""),"")</f>
        <v>41</v>
      </c>
      <c r="Q15" t="str">
        <f>IF(AND(O15&lt;&gt;"",NOT(ISERROR(O15))),O15, IF(AND(K15&lt;&gt;"",K15&gt;0,NOT(ISERROR(K15))),VLOOKUP(K15,'ESO wayshrine node constants'!$A$3:$D$9986,4,FALSE),""))</f>
        <v>Stonefalls</v>
      </c>
      <c r="S15" s="19" t="str">
        <f>IF(AND(R15&lt;&gt;"",NOT(ISERROR(R15))),R15,IF(P15&lt;&gt;"",IF(NOT(ISERROR(VLOOKUP(P15,'ESO Dungeon constants'!$D$3:$H$9999,5,FALSE))),VLOOKUP(P15,'ESO Dungeon constants'!$D$3:$I$9999,6,FALSE),VLOOKUP(P15,'ESO zone constants'!$H$3:$K$9985,4,FALSE)),""))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constants'!$D$3:$H$4951,5,FALSE),""),""),"")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constants'!$D$3:$H$4951,5,FALSE),""),""),"")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constants'!$D$3:$H$4951,5,FALSE),""),""),"")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constants'!$D$3:$H$4951,5,FALSE),""),""),"")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constants'!$D$3:$H$4951,5,FALSE),""),""),"")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270</v>
      </c>
      <c r="L16">
        <v>270</v>
      </c>
      <c r="M16">
        <v>270</v>
      </c>
      <c r="N16">
        <v>0</v>
      </c>
      <c r="O16" s="70" t="s">
        <v>447</v>
      </c>
      <c r="P16" s="3">
        <f>IF(AND(G16&lt;&gt;"LIBSETS_SETTYPE_BATTLEGROUND",G16&lt;&gt;"LIBSETS_SETTYPE_SPECIAL",G16&lt;&gt;"LIBSETS_SETTYPE_MYTHIC"), IF(Q16&lt;&gt;"",VLOOKUP(Q16,'ESO zone constants'!$D$3:$H$9999,5,FALSE),""),"")</f>
        <v>635</v>
      </c>
      <c r="Q16" t="str">
        <f>IF(AND(O16&lt;&gt;"",NOT(ISERROR(O16))),O16, IF(AND(K16&lt;&gt;"",K16&gt;0,NOT(ISERROR(K16))),VLOOKUP(K16,'ESO wayshrine node constants'!$A$3:$D$9986,4,FALSE),""))</f>
        <v>Dragonstar Arena</v>
      </c>
      <c r="S16" s="19" t="str">
        <f>IF(AND(R16&lt;&gt;"",NOT(ISERROR(R16))),R16,IF(P16&lt;&gt;"",IF(NOT(ISERROR(VLOOKUP(P16,'ESO Dungeon constants'!$D$3:$H$9999,5,FALSE))),VLOOKUP(P16,'ESO Dungeon constants'!$D$3:$I$9999,6,FALSE),VLOOKUP(P16,'ESO zone constants'!$H$3:$K$9985,4,FALSE)),""))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constants'!$D$3:$H$4951,5,FALSE),""),""),"")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constants'!$D$3:$H$4951,5,FALSE),""),""),"")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constants'!$D$3:$H$4951,5,FALSE),""),""),"")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constants'!$D$3:$H$4951,5,FALSE),""),""),"")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constants'!$D$3:$H$4951,5,FALSE),""),""),"")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157</v>
      </c>
      <c r="B17" t="s">
        <v>989</v>
      </c>
      <c r="C17" t="s">
        <v>990</v>
      </c>
      <c r="D17" s="3">
        <f t="shared" si="0"/>
        <v>157</v>
      </c>
      <c r="G17" s="8" t="s">
        <v>1652</v>
      </c>
      <c r="I17" t="s">
        <v>97</v>
      </c>
      <c r="J17" t="s">
        <v>97</v>
      </c>
      <c r="K17">
        <v>186</v>
      </c>
      <c r="L17">
        <v>186</v>
      </c>
      <c r="M17">
        <v>186</v>
      </c>
      <c r="N17">
        <v>0</v>
      </c>
      <c r="O17" s="70" t="s">
        <v>57</v>
      </c>
      <c r="P17" s="3">
        <f>IF(AND(G17&lt;&gt;"LIBSETS_SETTYPE_BATTLEGROUND",G17&lt;&gt;"LIBSETS_SETTYPE_SPECIAL",G17&lt;&gt;"LIBSETS_SETTYPE_MYTHIC"), IF(Q17&lt;&gt;"",VLOOKUP(Q17,'ESO zone constants'!$D$3:$H$9999,5,FALSE),""),"")</f>
        <v>38</v>
      </c>
      <c r="Q17" t="str">
        <f>IF(AND(O17&lt;&gt;"",NOT(ISERROR(O17))),O17, IF(AND(K17&lt;&gt;"",K17&gt;0,NOT(ISERROR(K17))),VLOOKUP(K17,'ESO wayshrine node constants'!$A$3:$D$9986,4,FALSE),""))</f>
        <v>Blackheart Haven</v>
      </c>
      <c r="S17" s="19" t="str">
        <f>IF(AND(R17&lt;&gt;"",NOT(ISERROR(R17))),R17,IF(P17&lt;&gt;"",IF(NOT(ISERROR(VLOOKUP(P17,'ESO Dungeon constants'!$D$3:$H$9999,5,FALSE))),VLOOKUP(P17,'ESO Dungeon constants'!$D$3:$I$9999,6,FALSE),VLOOKUP(P17,'ESO zone constants'!$H$3:$K$9985,4,FALSE)),""))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t="str">
        <f>IF(G17&lt;&gt;"LIBSETS_SETTYPE_BATTLEGROUND",IF(G17&lt;&gt;"LIBSETS_SETTYPE_SPECIAL",IF(Y17&lt;&gt;"",VLOOKUP(Y17,'ESO zone constants'!$D$3:$H$4951,5,FALSE),""),""),"")</f>
        <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constants'!$D$3:$H$4951,5,FALSE),""),""),"")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constants'!$D$3:$H$4951,5,FALSE),""),""),"")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constants'!$D$3:$H$4951,5,FALSE),""),""),"")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constants'!$D$3:$H$4951,5,FALSE),""),""),"")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[157] = {wayshrines={186,186,186,}, dlcId=DLC_BASE_GAME</v>
      </c>
      <c r="AX17" s="21" t="str">
        <f t="shared" si="2"/>
        <v>, zoneIds={38}, veteran=false</v>
      </c>
      <c r="AY17" s="21" t="str">
        <f t="shared" si="3"/>
        <v>, setType=LIBSETS_SETTYPE_DUNGEON</v>
      </c>
      <c r="AZ17" s="21" t="str">
        <f t="shared" si="4"/>
        <v>},</v>
      </c>
      <c r="BA17" s="21" t="str">
        <f t="shared" si="5"/>
        <v xml:space="preserve"> --Undaunted Unweaver / Unerschrockener Entflechter   [Blackheart Haven]</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constants'!$D$3:$H$9999,5,FALSE),""),"")</f>
        <v>57</v>
      </c>
      <c r="Q18" t="str">
        <f>IF(AND(O18&lt;&gt;"",NOT(ISERROR(O18))),O18, IF(AND(K18&lt;&gt;"",K18&gt;0,NOT(ISERROR(K18))),VLOOKUP(K18,'ESO wayshrine node constants'!$A$3:$D$9986,4,FALSE),""))</f>
        <v>Deshaan</v>
      </c>
      <c r="S18" s="19" t="str">
        <f>IF(AND(R18&lt;&gt;"",NOT(ISERROR(R18))),R18,IF(P18&lt;&gt;"",IF(NOT(ISERROR(VLOOKUP(P18,'ESO Dungeon constants'!$D$3:$H$9999,5,FALSE))),VLOOKUP(P18,'ESO Dungeon constants'!$D$3:$I$9999,6,FALSE),VLOOKUP(P18,'ESO zone constants'!$H$3:$K$9985,4,FALSE)),""))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constants'!$D$3:$H$4951,5,FALSE),""),""),"")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constants'!$D$3:$H$4951,5,FALSE),""),""),"")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constants'!$D$3:$H$4951,5,FALSE),""),""),"")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constants'!$D$3:$H$4951,5,FALSE),""),""),"")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constants'!$D$3:$H$4951,5,FALSE),""),""),"")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308</v>
      </c>
      <c r="B19" t="s">
        <v>1210</v>
      </c>
      <c r="C19" t="s">
        <v>1211</v>
      </c>
      <c r="D19" s="3">
        <f t="shared" si="0"/>
        <v>308</v>
      </c>
      <c r="G19" s="8" t="s">
        <v>1652</v>
      </c>
      <c r="I19" t="s">
        <v>97</v>
      </c>
      <c r="J19" t="s">
        <v>97</v>
      </c>
      <c r="K19">
        <v>186</v>
      </c>
      <c r="L19">
        <v>186</v>
      </c>
      <c r="M19">
        <v>186</v>
      </c>
      <c r="N19">
        <v>0</v>
      </c>
      <c r="O19" s="70" t="s">
        <v>57</v>
      </c>
      <c r="P19" s="3">
        <f>IF(AND(G19&lt;&gt;"LIBSETS_SETTYPE_BATTLEGROUND",G19&lt;&gt;"LIBSETS_SETTYPE_SPECIAL",G19&lt;&gt;"LIBSETS_SETTYPE_MYTHIC"), IF(Q19&lt;&gt;"",VLOOKUP(Q19,'ESO zone constants'!$D$3:$H$9999,5,FALSE),""),"")</f>
        <v>38</v>
      </c>
      <c r="Q19" t="str">
        <f>IF(AND(O19&lt;&gt;"",NOT(ISERROR(O19))),O19, IF(AND(K19&lt;&gt;"",K19&gt;0,NOT(ISERROR(K19))),VLOOKUP(K19,'ESO wayshrine node constants'!$A$3:$D$9986,4,FALSE),""))</f>
        <v>Blackheart Haven</v>
      </c>
      <c r="S19" s="19" t="str">
        <f>IF(AND(R19&lt;&gt;"",NOT(ISERROR(R19))),R19,IF(P19&lt;&gt;"",IF(NOT(ISERROR(VLOOKUP(P19,'ESO Dungeon constants'!$D$3:$H$9999,5,FALSE))),VLOOKUP(P19,'ESO Dungeon constants'!$D$3:$I$9999,6,FALSE),VLOOKUP(P19,'ESO zone constants'!$H$3:$K$9985,4,FALSE)),""))</f>
        <v>DLC_BASE_GAME</v>
      </c>
      <c r="T19" s="3" t="str">
        <f>IF(S19&lt;&gt;"",VLOOKUP(S19,'LibSets constants'!$B$4:$C$1000,2,FALSE),"")</f>
        <v>Included in base game</v>
      </c>
      <c r="V19" s="44" t="str">
        <f>IF(U19&lt;&gt;"",IF(U19&lt;&gt;"LIBSETS_DROP_MECHANIC_MONSTER_NAME",VLOOKUP(U19,'LibSets constants'!$I$4:$L$1000,3,FALSE),""),"")</f>
        <v/>
      </c>
      <c r="W19" s="3" t="str">
        <f>IF(U19&lt;&gt;"",IF(U19&lt;&gt;"LIBSETS_DROP_MECHANIC_MONSTER_NAME",VLOOKUP(U19,'LibSets constants'!$I$4:$L$1000,4,FALSE),""),"")</f>
        <v/>
      </c>
      <c r="X19" s="3" t="str">
        <f>IF(G19&lt;&gt;"LIBSETS_SETTYPE_BATTLEGROUND",IF(G19&lt;&gt;"LIBSETS_SETTYPE_SPECIAL",IF(Y19&lt;&gt;"",VLOOKUP(Y19,'ESO zone constants'!$D$3:$H$4951,5,FALSE),""),""),"")</f>
        <v/>
      </c>
      <c r="Z19" s="45"/>
      <c r="AA19" s="44" t="str">
        <f>IF(Z19&lt;&gt;"",IF(Z19&lt;&gt;"LIBSETS_DROP_MECHANIC_MONSTER_NAME",VLOOKUP(Z19,'LibSets constants'!$I$4:$L$1000,3,FALSE),""),"")</f>
        <v/>
      </c>
      <c r="AB19" s="44" t="str">
        <f>IF(Z19&lt;&gt;"",IF(Z19&lt;&gt;"LIBSETS_DROP_MECHANIC_MONSTER_NAME",VLOOKUP(Z19,'LibSets constants'!$I$4:$L$1000,4,FALSE),""),"")</f>
        <v/>
      </c>
      <c r="AC19" s="3" t="str">
        <f>IF(G19&lt;&gt;"LIBSETS_SETTYPE_BATTLEGROUND",IF(G19&lt;&gt;"LIBSETS_SETTYPE_SPECIAL",IF(AD19&lt;&gt;"",VLOOKUP(AD19,'ESO zone constants'!$D$3:$H$4951,5,FALSE),""),""),"")</f>
        <v/>
      </c>
      <c r="AE19" s="45"/>
      <c r="AF19" s="44" t="str">
        <f>IF(AE19&lt;&gt;"",IF(AE19&lt;&gt;"LIBSETS_DROP_MECHANIC_MONSTER_NAME",VLOOKUP(AE19,'LibSets constants'!$I$4:$L$1000,3,FALSE),""),"")</f>
        <v/>
      </c>
      <c r="AG19" s="44" t="str">
        <f>IF(AE19&lt;&gt;"",IF(AE19&lt;&gt;"LIBSETS_DROP_MECHANIC_MONSTER_NAME",VLOOKUP(AE19,'LibSets constants'!$I$4:$L$1000,4,FALSE),""),"")</f>
        <v/>
      </c>
      <c r="AH19" s="3" t="str">
        <f>IF(G19&lt;&gt;"LIBSETS_SETTYPE_BATTLEGROUND",IF(G19&lt;&gt;"LIBSETS_SETTYPE_SPECIAL",IF(AI19&lt;&gt;"",VLOOKUP(AI19,'ESO zone constants'!$D$3:$H$4951,5,FALSE),""),""),"")</f>
        <v/>
      </c>
      <c r="AJ19" s="45"/>
      <c r="AK19" s="44" t="str">
        <f>IF(AJ19&lt;&gt;"",IF(AJ19&lt;&gt;"LIBSETS_DROP_MECHANIC_MONSTER_NAME",VLOOKUP(AJ19,'LibSets constants'!$I$4:$L$1000,3,FALSE),""),"")</f>
        <v/>
      </c>
      <c r="AL19" s="44" t="str">
        <f>IF(AJ19&lt;&gt;"",IF(AJ19&lt;&gt;"LIBSETS_DROP_MECHANIC_MONSTER_NAME",VLOOKUP(AJ19,'LibSets constants'!$I$4:$L$1000,4,FALSE),""),"")</f>
        <v/>
      </c>
      <c r="AM19" s="3" t="str">
        <f>IF(G19&lt;&gt;"LIBSETS_SETTYPE_BATTLEGROUND",IF(G19&lt;&gt;"LIBSETS_SETTYPE_SPECIAL",IF(AN19&lt;&gt;"",VLOOKUP(AN19,'ESO zone constants'!$D$3:$H$4951,5,FALSE),""),""),"")</f>
        <v/>
      </c>
      <c r="AO19" s="45"/>
      <c r="AP19" s="44" t="str">
        <f>IF(AO19&lt;&gt;"",IF(AO19&lt;&gt;"LIBSETS_DROP_MECHANIC_MONSTER_NAME",VLOOKUP(AO19,'LibSets constants'!$I$4:$L$1000,3,FALSE),""),"")</f>
        <v/>
      </c>
      <c r="AQ19" s="44" t="str">
        <f>IF(AO19&lt;&gt;"",IF(AO19&lt;&gt;"LIBSETS_DROP_MECHANIC_MONSTER_NAME",VLOOKUP(AO19,'LibSets constants'!$I$4:$L$1000,4,FALSE),""),"")</f>
        <v/>
      </c>
      <c r="AR19" s="3" t="str">
        <f>IF(G19&lt;&gt;"LIBSETS_SETTYPE_BATTLEGROUND",IF(G19&lt;&gt;"LIBSETS_SETTYPE_SPECIAL",IF(AS19&lt;&gt;"",VLOOKUP(AS19,'ESO zone constants'!$D$3:$H$4951,5,FALSE),""),""),"")</f>
        <v/>
      </c>
      <c r="AT19" s="45"/>
      <c r="AU19" s="44" t="str">
        <f>IF(AT19&lt;&gt;"",IF(AT19&lt;&gt;"LIBSETS_DROP_MECHANIC_MONSTER_NAME",VLOOKUP(AT19,'LibSets constants'!$I$4:$L$1000,3,FALSE),""),"")</f>
        <v/>
      </c>
      <c r="AV19" s="44" t="str">
        <f>IF(AT19&lt;&gt;"",IF(AT19&lt;&gt;"LIBSETS_DROP_MECHANIC_MONSTER_NAME",VLOOKUP(AT19,'LibSets constants'!$I$4:$L$1000,4,FALSE),""),"")</f>
        <v/>
      </c>
      <c r="AW19" s="21" t="str">
        <f t="shared" si="1"/>
        <v>[308] = {wayshrines={186,186,186,}, dlcId=DLC_BASE_GAME</v>
      </c>
      <c r="AX19" s="21" t="str">
        <f t="shared" si="2"/>
        <v>, zoneIds={38}, veteran=false</v>
      </c>
      <c r="AY19" s="21" t="str">
        <f t="shared" si="3"/>
        <v>, setType=LIBSETS_SETTYPE_DUNGEON</v>
      </c>
      <c r="AZ19" s="21" t="str">
        <f t="shared" si="4"/>
        <v>},</v>
      </c>
      <c r="BA19" s="21" t="str">
        <f t="shared" si="5"/>
        <v xml:space="preserve"> --Bone Pirate's Tatters / Lumpen des Knochenpiraten   [Blackheart Haven]</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constants'!$D$3:$H$9999,5,FALSE),""),"")</f>
        <v>381</v>
      </c>
      <c r="Q20" t="str">
        <f>IF(AND(O20&lt;&gt;"",NOT(ISERROR(O20))),O20, IF(AND(K20&lt;&gt;"",K20&gt;0,NOT(ISERROR(K20))),VLOOKUP(K20,'ESO wayshrine node constants'!$A$3:$D$9986,4,FALSE),""))</f>
        <v>Auridon</v>
      </c>
      <c r="S20" s="19" t="str">
        <f>IF(AND(R20&lt;&gt;"",NOT(ISERROR(R20))),R20,IF(P20&lt;&gt;"",IF(NOT(ISERROR(VLOOKUP(P20,'ESO Dungeon constants'!$D$3:$H$9999,5,FALSE))),VLOOKUP(P20,'ESO Dungeon constants'!$D$3:$I$9999,6,FALSE),VLOOKUP(P20,'ESO zone constants'!$H$3:$K$9985,4,FALSE)),""))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constants'!$D$3:$H$4951,5,FALSE),""),""),"")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constants'!$D$3:$H$4951,5,FALSE),""),""),"")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constants'!$D$3:$H$4951,5,FALSE),""),""),"")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constants'!$D$3:$H$4951,5,FALSE),""),""),"")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constants'!$D$3:$H$4951,5,FALSE),""),""),"")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constants'!$D$3:$H$9999,5,FALSE),""),"")</f>
        <v>3</v>
      </c>
      <c r="Q21" t="str">
        <f>IF(AND(O21&lt;&gt;"",NOT(ISERROR(O21))),O21, IF(AND(K21&lt;&gt;"",K21&gt;0,NOT(ISERROR(K21))),VLOOKUP(K21,'ESO wayshrine node constants'!$A$3:$D$9986,4,FALSE),""))</f>
        <v>Glenumbra</v>
      </c>
      <c r="S21" s="19" t="str">
        <f>IF(AND(R21&lt;&gt;"",NOT(ISERROR(R21))),R21,IF(P21&lt;&gt;"",IF(NOT(ISERROR(VLOOKUP(P21,'ESO Dungeon constants'!$D$3:$H$9999,5,FALSE))),VLOOKUP(P21,'ESO Dungeon constants'!$D$3:$I$9999,6,FALSE),VLOOKUP(P21,'ESO zone constants'!$H$3:$K$9985,4,FALSE)),""))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constants'!$D$3:$H$4951,5,FALSE),""),""),"")</f>
        <v>381</v>
      </c>
      <c r="Y21" t="str">
        <f>VLOOKUP(L21,'ESO wayshrine node constants'!$A$3:$D$9986,4,FALSE)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constants'!$D$3:$H$4951,5,FALSE),""),""),"")</f>
        <v>41</v>
      </c>
      <c r="AD21" t="str">
        <f>VLOOKUP(M21,'ESO wayshrine node constants'!$A$3:$D$9986,4,FALSE)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constants'!$D$3:$H$4951,5,FALSE),""),""),"")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constants'!$D$3:$H$4951,5,FALSE),""),""),"")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constants'!$D$3:$H$4951,5,FALSE),""),""),"")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constants'!$D$3:$H$9999,5,FALSE),""),"")</f>
        <v>19</v>
      </c>
      <c r="Q22" t="str">
        <f>IF(AND(O22&lt;&gt;"",NOT(ISERROR(O22))),O22, IF(AND(K22&lt;&gt;"",K22&gt;0,NOT(ISERROR(K22))),VLOOKUP(K22,'ESO wayshrine node constants'!$A$3:$D$9986,4,FALSE),""))</f>
        <v>Stormhaven</v>
      </c>
      <c r="S22" s="19" t="str">
        <f>IF(AND(R22&lt;&gt;"",NOT(ISERROR(R22))),R22,IF(P22&lt;&gt;"",IF(NOT(ISERROR(VLOOKUP(P22,'ESO Dungeon constants'!$D$3:$H$9999,5,FALSE))),VLOOKUP(P22,'ESO Dungeon constants'!$D$3:$I$9999,6,FALSE),VLOOKUP(P22,'ESO zone constants'!$H$3:$K$9985,4,FALSE)),""))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constants'!$D$3:$H$4951,5,FALSE),""),""),"")</f>
        <v>383</v>
      </c>
      <c r="Y22" t="str">
        <f>VLOOKUP(L22,'ESO wayshrine node constants'!$A$3:$D$9986,4,FALSE)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constants'!$D$3:$H$4951,5,FALSE),""),""),"")</f>
        <v>57</v>
      </c>
      <c r="AD22" t="str">
        <f>VLOOKUP(M22,'ESO wayshrine node constants'!$A$3:$D$9986,4,FALSE)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constants'!$D$3:$H$4951,5,FALSE),""),""),"")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constants'!$D$3:$H$4951,5,FALSE),""),""),"")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constants'!$D$3:$H$4951,5,FALSE),""),""),"")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constants'!$D$3:$H$9999,5,FALSE),""),"")</f>
        <v>181</v>
      </c>
      <c r="Q23" t="str">
        <f>IF(AND(O23&lt;&gt;"",NOT(ISERROR(O23))),O23, IF(AND(K23&lt;&gt;"",K23&gt;0,NOT(ISERROR(K23))),VLOOKUP(K23,'ESO wayshrine node constants'!$A$3:$D$9986,4,FALSE),""))</f>
        <v>Cyrodiil</v>
      </c>
      <c r="S23" s="19" t="str">
        <f>IF(AND(R23&lt;&gt;"",NOT(ISERROR(R23))),R23,IF(P23&lt;&gt;"",IF(NOT(ISERROR(VLOOKUP(P23,'ESO Dungeon constants'!$D$3:$H$9999,5,FALSE))),VLOOKUP(P23,'ESO Dungeon constants'!$D$3:$I$9999,6,FALSE),VLOOKUP(P23,'ESO zone constants'!$H$3:$K$9985,4,FALSE)),""))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constants'!$D$3:$H$4951,5,FALSE),""),""),"")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constants'!$D$3:$H$4951,5,FALSE),""),""),"")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constants'!$D$3:$H$4951,5,FALSE),""),""),"")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constants'!$D$3:$H$4951,5,FALSE),""),""),"")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constants'!$D$3:$H$4951,5,FALSE),""),""),"")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P24" s="3">
        <f>IF(AND(G24&lt;&gt;"LIBSETS_SETTYPE_BATTLEGROUND",G24&lt;&gt;"LIBSETS_SETTYPE_SPECIAL",G24&lt;&gt;"LIBSETS_SETTYPE_MYTHIC"), IF(Q24&lt;&gt;"",VLOOKUP(Q24,'ESO zone constants'!$D$3:$H$9999,5,FALSE),""),"")</f>
        <v>3</v>
      </c>
      <c r="Q24" t="str">
        <f>IF(AND(O24&lt;&gt;"",NOT(ISERROR(O24))),O24, IF(AND(K24&lt;&gt;"",K24&gt;0,NOT(ISERROR(K24))),VLOOKUP(K24,'ESO wayshrine node constants'!$A$3:$D$9986,4,FALSE),""))</f>
        <v>Glenumbra</v>
      </c>
      <c r="S24" s="19" t="str">
        <f>IF(AND(R24&lt;&gt;"",NOT(ISERROR(R24))),R24,IF(P24&lt;&gt;"",IF(NOT(ISERROR(VLOOKUP(P24,'ESO Dungeon constants'!$D$3:$H$9999,5,FALSE))),VLOOKUP(P24,'ESO Dungeon constants'!$D$3:$I$9999,6,FALSE),VLOOKUP(P24,'ESO zone constants'!$H$3:$K$9985,4,FALSE)),""))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constants'!$D$3:$H$4951,5,FALSE),""),""),"")</f>
        <v>381</v>
      </c>
      <c r="Y24" t="str">
        <f>VLOOKUP(L24,'ESO wayshrine node constants'!$A$3:$D$9986,4,FALSE)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constants'!$D$3:$H$4951,5,FALSE),""),""),"")</f>
        <v>41</v>
      </c>
      <c r="AD24" t="str">
        <f>VLOOKUP(M24,'ESO wayshrine node constants'!$A$3:$D$9986,4,FALSE)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constants'!$D$3:$H$4951,5,FALSE),""),""),"")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constants'!$D$3:$H$4951,5,FALSE),""),""),"")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constants'!$D$3:$H$4951,5,FALSE),""),""),"")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P25" s="3">
        <f>IF(AND(G25&lt;&gt;"LIBSETS_SETTYPE_BATTLEGROUND",G25&lt;&gt;"LIBSETS_SETTYPE_SPECIAL",G25&lt;&gt;"LIBSETS_SETTYPE_MYTHIC"), IF(Q25&lt;&gt;"",VLOOKUP(Q25,'ESO zone constants'!$D$3:$H$9999,5,FALSE),""),"")</f>
        <v>20</v>
      </c>
      <c r="Q25" t="str">
        <f>IF(AND(O25&lt;&gt;"",NOT(ISERROR(O25))),O25, IF(AND(K25&lt;&gt;"",K25&gt;0,NOT(ISERROR(K25))),VLOOKUP(K25,'ESO wayshrine node constants'!$A$3:$D$9986,4,FALSE),""))</f>
        <v>Rivenspire</v>
      </c>
      <c r="S25" s="19" t="str">
        <f>IF(AND(R25&lt;&gt;"",NOT(ISERROR(R25))),R25,IF(P25&lt;&gt;"",IF(NOT(ISERROR(VLOOKUP(P25,'ESO Dungeon constants'!$D$3:$H$9999,5,FALSE))),VLOOKUP(P25,'ESO Dungeon constants'!$D$3:$I$9999,6,FALSE),VLOOKUP(P25,'ESO zone constants'!$H$3:$K$9985,4,FALSE)),""))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constants'!$D$3:$H$4951,5,FALSE),""),""),"")</f>
        <v>108</v>
      </c>
      <c r="Y25" t="str">
        <f>VLOOKUP(L25,'ESO wayshrine node constants'!$A$3:$D$9986,4,FALSE)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constants'!$D$3:$H$4951,5,FALSE),""),""),"")</f>
        <v>117</v>
      </c>
      <c r="AD25" t="str">
        <f>VLOOKUP(M25,'ESO wayshrine node constants'!$A$3:$D$9986,4,FALSE)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constants'!$D$3:$H$4951,5,FALSE),""),""),"")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constants'!$D$3:$H$4951,5,FALSE),""),""),"")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constants'!$D$3:$H$4951,5,FALSE),""),""),"")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P26" s="3">
        <f>IF(AND(G26&lt;&gt;"LIBSETS_SETTYPE_BATTLEGROUND",G26&lt;&gt;"LIBSETS_SETTYPE_SPECIAL",G26&lt;&gt;"LIBSETS_SETTYPE_MYTHIC"), IF(Q26&lt;&gt;"",VLOOKUP(Q26,'ESO zone constants'!$D$3:$H$9999,5,FALSE),""),"")</f>
        <v>19</v>
      </c>
      <c r="Q26" t="str">
        <f>IF(AND(O26&lt;&gt;"",NOT(ISERROR(O26))),O26, IF(AND(K26&lt;&gt;"",K26&gt;0,NOT(ISERROR(K26))),VLOOKUP(K26,'ESO wayshrine node constants'!$A$3:$D$9986,4,FALSE),""))</f>
        <v>Stormhaven</v>
      </c>
      <c r="S26" s="19" t="str">
        <f>IF(AND(R26&lt;&gt;"",NOT(ISERROR(R26))),R26,IF(P26&lt;&gt;"",IF(NOT(ISERROR(VLOOKUP(P26,'ESO Dungeon constants'!$D$3:$H$9999,5,FALSE))),VLOOKUP(P26,'ESO Dungeon constants'!$D$3:$I$9999,6,FALSE),VLOOKUP(P26,'ESO zone constants'!$H$3:$K$9985,4,FALSE)),""))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constants'!$D$3:$H$4951,5,FALSE),""),""),"")</f>
        <v>383</v>
      </c>
      <c r="Y26" t="str">
        <f>VLOOKUP(L26,'ESO wayshrine node constants'!$A$3:$D$9986,4,FALSE)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constants'!$D$3:$H$4951,5,FALSE),""),""),"")</f>
        <v>57</v>
      </c>
      <c r="AD26" t="str">
        <f>VLOOKUP(M26,'ESO wayshrine node constants'!$A$3:$D$9986,4,FALSE)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constants'!$D$3:$H$4951,5,FALSE),""),""),"")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constants'!$D$3:$H$4951,5,FALSE),""),""),"")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constants'!$D$3:$H$4951,5,FALSE),""),""),"")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P27" s="3">
        <f>IF(AND(G27&lt;&gt;"LIBSETS_SETTYPE_BATTLEGROUND",G27&lt;&gt;"LIBSETS_SETTYPE_SPECIAL",G27&lt;&gt;"LIBSETS_SETTYPE_MYTHIC"), IF(Q27&lt;&gt;"",VLOOKUP(Q27,'ESO zone constants'!$D$3:$H$9999,5,FALSE),""),"")</f>
        <v>104</v>
      </c>
      <c r="Q27" t="str">
        <f>IF(AND(O27&lt;&gt;"",NOT(ISERROR(O27))),O27, IF(AND(K27&lt;&gt;"",K27&gt;0,NOT(ISERROR(K27))),VLOOKUP(K27,'ESO wayshrine node constants'!$A$3:$D$9986,4,FALSE),""))</f>
        <v>Alik'r Desert</v>
      </c>
      <c r="S27" s="19" t="str">
        <f>IF(AND(R27&lt;&gt;"",NOT(ISERROR(R27))),R27,IF(P27&lt;&gt;"",IF(NOT(ISERROR(VLOOKUP(P27,'ESO Dungeon constants'!$D$3:$H$9999,5,FALSE))),VLOOKUP(P27,'ESO Dungeon constants'!$D$3:$I$9999,6,FALSE),VLOOKUP(P27,'ESO zone constants'!$H$3:$K$9985,4,FALSE)),""))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constants'!$D$3:$H$4951,5,FALSE),""),""),"")</f>
        <v>58</v>
      </c>
      <c r="Y27" t="str">
        <f>VLOOKUP(L27,'ESO wayshrine node constants'!$A$3:$D$9986,4,FALSE)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constants'!$D$3:$H$4951,5,FALSE),""),""),"")</f>
        <v>101</v>
      </c>
      <c r="AD27" t="str">
        <f>VLOOKUP(M27,'ESO wayshrine node constants'!$A$3:$D$9986,4,FALSE)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constants'!$D$3:$H$4951,5,FALSE),""),""),"")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constants'!$D$3:$H$4951,5,FALSE),""),""),"")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constants'!$D$3:$H$4951,5,FALSE),""),""),"")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309</v>
      </c>
      <c r="B28" t="s">
        <v>1212</v>
      </c>
      <c r="C28" t="s">
        <v>1213</v>
      </c>
      <c r="D28" s="3">
        <f t="shared" si="0"/>
        <v>309</v>
      </c>
      <c r="G28" s="8" t="s">
        <v>1652</v>
      </c>
      <c r="I28" t="s">
        <v>97</v>
      </c>
      <c r="J28" t="s">
        <v>97</v>
      </c>
      <c r="K28">
        <v>186</v>
      </c>
      <c r="L28">
        <v>186</v>
      </c>
      <c r="M28">
        <v>186</v>
      </c>
      <c r="N28">
        <v>0</v>
      </c>
      <c r="O28" s="70" t="s">
        <v>57</v>
      </c>
      <c r="P28" s="3">
        <f>IF(AND(G28&lt;&gt;"LIBSETS_SETTYPE_BATTLEGROUND",G28&lt;&gt;"LIBSETS_SETTYPE_SPECIAL",G28&lt;&gt;"LIBSETS_SETTYPE_MYTHIC"), IF(Q28&lt;&gt;"",VLOOKUP(Q28,'ESO zone constants'!$D$3:$H$9999,5,FALSE),""),"")</f>
        <v>38</v>
      </c>
      <c r="Q28" t="str">
        <f>IF(AND(O28&lt;&gt;"",NOT(ISERROR(O28))),O28, IF(AND(K28&lt;&gt;"",K28&gt;0,NOT(ISERROR(K28))),VLOOKUP(K28,'ESO wayshrine node constants'!$A$3:$D$9986,4,FALSE),""))</f>
        <v>Blackheart Haven</v>
      </c>
      <c r="S28" s="19" t="str">
        <f>IF(AND(R28&lt;&gt;"",NOT(ISERROR(R28))),R28,IF(P28&lt;&gt;"",IF(NOT(ISERROR(VLOOKUP(P28,'ESO Dungeon constants'!$D$3:$H$9999,5,FALSE))),VLOOKUP(P28,'ESO Dungeon constants'!$D$3:$I$9999,6,FALSE),VLOOKUP(P28,'ESO zone constants'!$H$3:$K$9985,4,FALSE)),""))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constants'!$D$3:$H$4951,5,FALSE),""),""),"")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constants'!$D$3:$H$4951,5,FALSE),""),""),"")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constants'!$D$3:$H$4951,5,FALSE),""),""),"")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constants'!$D$3:$H$4951,5,FALSE),""),""),"")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constants'!$D$3:$H$4951,5,FALSE),""),""),"")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[309] = {wayshrines={186,186,186,}, dlcId=DLC_BASE_GAME</v>
      </c>
      <c r="AX28" s="21" t="str">
        <f t="shared" si="2"/>
        <v>, zoneIds={38}, veteran=false</v>
      </c>
      <c r="AY28" s="21" t="str">
        <f t="shared" si="3"/>
        <v>, setType=LIBSETS_SETTYPE_DUNGEON</v>
      </c>
      <c r="AZ28" s="21" t="str">
        <f t="shared" si="4"/>
        <v>},</v>
      </c>
      <c r="BA28" s="21" t="str">
        <f t="shared" si="5"/>
        <v xml:space="preserve"> --Knight-errant's Mail / Platten des Wanderritters   [Blackheart Haven]</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constants'!$D$3:$H$9999,5,FALSE),""),"")</f>
        <v>104</v>
      </c>
      <c r="Q29" t="str">
        <f>IF(AND(O29&lt;&gt;"",NOT(ISERROR(O29))),O29, IF(AND(K29&lt;&gt;"",K29&gt;0,NOT(ISERROR(K29))),VLOOKUP(K29,'ESO wayshrine node constants'!$A$3:$D$9986,4,FALSE),""))</f>
        <v>Alik'r Desert</v>
      </c>
      <c r="S29" s="19" t="str">
        <f>IF(AND(R29&lt;&gt;"",NOT(ISERROR(R29))),R29,IF(P29&lt;&gt;"",IF(NOT(ISERROR(VLOOKUP(P29,'ESO Dungeon constants'!$D$3:$H$9999,5,FALSE))),VLOOKUP(P29,'ESO Dungeon constants'!$D$3:$I$9999,6,FALSE),VLOOKUP(P29,'ESO zone constants'!$H$3:$K$9985,4,FALSE)),""))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constants'!$D$3:$H$4951,5,FALSE),""),""),"")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constants'!$D$3:$H$4951,5,FALSE),""),""),"")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constants'!$D$3:$H$4951,5,FALSE),""),""),"")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constants'!$D$3:$H$4951,5,FALSE),""),""),"")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constants'!$D$3:$H$4951,5,FALSE),""),""),"")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P30" s="3">
        <f>IF(AND(G30&lt;&gt;"LIBSETS_SETTYPE_BATTLEGROUND",G30&lt;&gt;"LIBSETS_SETTYPE_SPECIAL",G30&lt;&gt;"LIBSETS_SETTYPE_MYTHIC"), IF(Q30&lt;&gt;"",VLOOKUP(Q30,'ESO zone constants'!$D$3:$H$9999,5,FALSE),""),"")</f>
        <v>20</v>
      </c>
      <c r="Q30" t="str">
        <f>IF(AND(O30&lt;&gt;"",NOT(ISERROR(O30))),O30, IF(AND(K30&lt;&gt;"",K30&gt;0,NOT(ISERROR(K30))),VLOOKUP(K30,'ESO wayshrine node constants'!$A$3:$D$9986,4,FALSE),""))</f>
        <v>Rivenspire</v>
      </c>
      <c r="S30" s="19" t="str">
        <f>IF(AND(R30&lt;&gt;"",NOT(ISERROR(R30))),R30,IF(P30&lt;&gt;"",IF(NOT(ISERROR(VLOOKUP(P30,'ESO Dungeon constants'!$D$3:$H$9999,5,FALSE))),VLOOKUP(P30,'ESO Dungeon constants'!$D$3:$I$9999,6,FALSE),VLOOKUP(P30,'ESO zone constants'!$H$3:$K$9985,4,FALSE)),""))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constants'!$D$3:$H$4951,5,FALSE),""),""),"")</f>
        <v>108</v>
      </c>
      <c r="Y30" t="str">
        <f>VLOOKUP(L30,'ESO wayshrine node constants'!$A$3:$D$9986,4,FALSE)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constants'!$D$3:$H$4951,5,FALSE),""),""),"")</f>
        <v>117</v>
      </c>
      <c r="AD30" t="str">
        <f>VLOOKUP(M30,'ESO wayshrine node constants'!$A$3:$D$9986,4,FALSE)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constants'!$D$3:$H$4951,5,FALSE),""),""),"")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constants'!$D$3:$H$4951,5,FALSE),""),""),"")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constants'!$D$3:$H$4951,5,FALSE),""),""),"")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constants'!$D$3:$H$9999,5,FALSE),""),"")</f>
        <v>41</v>
      </c>
      <c r="Q31" t="str">
        <f>IF(AND(O31&lt;&gt;"",NOT(ISERROR(O31))),O31, IF(AND(K31&lt;&gt;"",K31&gt;0,NOT(ISERROR(K31))),VLOOKUP(K31,'ESO wayshrine node constants'!$A$3:$D$9986,4,FALSE),""))</f>
        <v>Stonefalls</v>
      </c>
      <c r="S31" s="19" t="str">
        <f>IF(AND(R31&lt;&gt;"",NOT(ISERROR(R31))),R31,IF(P31&lt;&gt;"",IF(NOT(ISERROR(VLOOKUP(P31,'ESO Dungeon constants'!$D$3:$H$9999,5,FALSE))),VLOOKUP(P31,'ESO Dungeon constants'!$D$3:$I$9999,6,FALSE),VLOOKUP(P31,'ESO zone constants'!$H$3:$K$9985,4,FALSE)),""))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constants'!$D$3:$H$4951,5,FALSE),""),""),"")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constants'!$D$3:$H$4951,5,FALSE),""),""),"")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constants'!$D$3:$H$4951,5,FALSE),""),""),"")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constants'!$D$3:$H$4951,5,FALSE),""),""),"")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constants'!$D$3:$H$4951,5,FALSE),""),""),"")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constants'!$D$3:$H$9999,5,FALSE),""),"")</f>
        <v>181</v>
      </c>
      <c r="Q32" t="str">
        <f>IF(AND(O32&lt;&gt;"",NOT(ISERROR(O32))),O32, IF(AND(K32&lt;&gt;"",K32&gt;0,NOT(ISERROR(K32))),VLOOKUP(K32,'ESO wayshrine node constants'!$A$3:$D$9986,4,FALSE),""))</f>
        <v>Cyrodiil</v>
      </c>
      <c r="S32" s="19" t="str">
        <f>IF(AND(R32&lt;&gt;"",NOT(ISERROR(R32))),R32,IF(P32&lt;&gt;"",IF(NOT(ISERROR(VLOOKUP(P32,'ESO Dungeon constants'!$D$3:$H$9999,5,FALSE))),VLOOKUP(P32,'ESO Dungeon constants'!$D$3:$I$9999,6,FALSE),VLOOKUP(P32,'ESO zone constants'!$H$3:$K$9985,4,FALSE)),""))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constants'!$D$3:$H$4951,5,FALSE),""),""),"")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constants'!$D$3:$H$4951,5,FALSE),""),""),"")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constants'!$D$3:$H$4951,5,FALSE),""),""),"")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constants'!$D$3:$H$4951,5,FALSE),""),""),"")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constants'!$D$3:$H$4951,5,FALSE),""),""),"")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P33" s="3">
        <f>IF(AND(G33&lt;&gt;"LIBSETS_SETTYPE_BATTLEGROUND",G33&lt;&gt;"LIBSETS_SETTYPE_SPECIAL",G33&lt;&gt;"LIBSETS_SETTYPE_MYTHIC"), IF(Q33&lt;&gt;"",VLOOKUP(Q33,'ESO zone constants'!$D$3:$H$9999,5,FALSE),""),"")</f>
        <v>92</v>
      </c>
      <c r="Q33" t="str">
        <f>IF(AND(O33&lt;&gt;"",NOT(ISERROR(O33))),O33, IF(AND(K33&lt;&gt;"",K33&gt;0,NOT(ISERROR(K33))),VLOOKUP(K33,'ESO wayshrine node constants'!$A$3:$D$9986,4,FALSE),""))</f>
        <v>Bangkorai</v>
      </c>
      <c r="S33" s="19" t="str">
        <f>IF(AND(R33&lt;&gt;"",NOT(ISERROR(R33))),R33,IF(P33&lt;&gt;"",IF(NOT(ISERROR(VLOOKUP(P33,'ESO Dungeon constants'!$D$3:$H$9999,5,FALSE))),VLOOKUP(P33,'ESO Dungeon constants'!$D$3:$I$9999,6,FALSE),VLOOKUP(P33,'ESO zone constants'!$H$3:$K$9985,4,FALSE)),""))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constants'!$D$3:$H$4951,5,FALSE),""),""),"")</f>
        <v>382</v>
      </c>
      <c r="Y33" t="str">
        <f>VLOOKUP(L33,'ESO wayshrine node constants'!$A$3:$D$9986,4,FALSE)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constants'!$D$3:$H$4951,5,FALSE),""),""),"")</f>
        <v>103</v>
      </c>
      <c r="AD33" t="str">
        <f>VLOOKUP(M33,'ESO wayshrine node constants'!$A$3:$D$9986,4,FALSE)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constants'!$D$3:$H$4951,5,FALSE),""),""),"")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constants'!$D$3:$H$4951,5,FALSE),""),""),"")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constants'!$D$3:$H$4951,5,FALSE),""),""),"")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constants'!$D$3:$H$9999,5,FALSE),""),"")</f>
        <v>181</v>
      </c>
      <c r="Q34" t="str">
        <f>IF(AND(O34&lt;&gt;"",NOT(ISERROR(O34))),O34, IF(AND(K34&lt;&gt;"",K34&gt;0,NOT(ISERROR(K34))),VLOOKUP(K34,'ESO wayshrine node constants'!$A$3:$D$9986,4,FALSE),""))</f>
        <v>Cyrodiil</v>
      </c>
      <c r="S34" s="19" t="str">
        <f>IF(AND(R34&lt;&gt;"",NOT(ISERROR(R34))),R34,IF(P34&lt;&gt;"",IF(NOT(ISERROR(VLOOKUP(P34,'ESO Dungeon constants'!$D$3:$H$9999,5,FALSE))),VLOOKUP(P34,'ESO Dungeon constants'!$D$3:$I$9999,6,FALSE),VLOOKUP(P34,'ESO zone constants'!$H$3:$K$9985,4,FALSE)),""))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constants'!$D$3:$H$4951,5,FALSE),""),""),"")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constants'!$D$3:$H$4951,5,FALSE),""),""),"")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constants'!$D$3:$H$4951,5,FALSE),""),""),"")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constants'!$D$3:$H$4951,5,FALSE),""),""),"")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constants'!$D$3:$H$4951,5,FALSE),""),""),"")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46</v>
      </c>
      <c r="B35" t="s">
        <v>782</v>
      </c>
      <c r="C35" t="s">
        <v>783</v>
      </c>
      <c r="D35" s="3">
        <f t="shared" si="0"/>
        <v>46</v>
      </c>
      <c r="G35" s="8" t="s">
        <v>1652</v>
      </c>
      <c r="I35" t="s">
        <v>97</v>
      </c>
      <c r="J35" t="s">
        <v>97</v>
      </c>
      <c r="K35">
        <v>187</v>
      </c>
      <c r="L35">
        <v>187</v>
      </c>
      <c r="M35">
        <v>187</v>
      </c>
      <c r="N35">
        <v>0</v>
      </c>
      <c r="O35" s="70" t="s">
        <v>70</v>
      </c>
      <c r="P35" s="3">
        <f>IF(AND(G35&lt;&gt;"LIBSETS_SETTYPE_BATTLEGROUND",G35&lt;&gt;"LIBSETS_SETTYPE_SPECIAL",G35&lt;&gt;"LIBSETS_SETTYPE_MYTHIC"), IF(Q35&lt;&gt;"",VLOOKUP(Q35,'ESO zone constants'!$D$3:$H$9999,5,FALSE),""),"")</f>
        <v>64</v>
      </c>
      <c r="Q35" t="str">
        <f>IF(AND(O35&lt;&gt;"",NOT(ISERROR(O35))),O35, IF(AND(K35&lt;&gt;"",K35&gt;0,NOT(ISERROR(K35))),VLOOKUP(K35,'ESO wayshrine node constants'!$A$3:$D$9986,4,FALSE),""))</f>
        <v>Blessed Crucible</v>
      </c>
      <c r="S35" s="19" t="str">
        <f>IF(AND(R35&lt;&gt;"",NOT(ISERROR(R35))),R35,IF(P35&lt;&gt;"",IF(NOT(ISERROR(VLOOKUP(P35,'ESO Dungeon constants'!$D$3:$H$9999,5,FALSE))),VLOOKUP(P35,'ESO Dungeon constants'!$D$3:$I$9999,6,FALSE),VLOOKUP(P35,'ESO zone constants'!$H$3:$K$9985,4,FALSE)),""))</f>
        <v>DLC_BASE_GAME</v>
      </c>
      <c r="T35" s="3" t="str">
        <f>IF(S35&lt;&gt;"",VLOOKUP(S35,'LibSets constants'!$B$4:$C$1000,2,FALSE),"")</f>
        <v>Included in base game</v>
      </c>
      <c r="V35" s="44"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constants'!$D$3:$H$4951,5,FALSE),""),""),"")</f>
        <v/>
      </c>
      <c r="Z35" s="45"/>
      <c r="AA35" s="44" t="str">
        <f>IF(Z35&lt;&gt;"",IF(Z35&lt;&gt;"LIBSETS_DROP_MECHANIC_MONSTER_NAME",VLOOKUP(Z35,'LibSets constants'!$I$4:$L$1000,3,FALSE),""),"")</f>
        <v/>
      </c>
      <c r="AB35" s="44" t="str">
        <f>IF(Z35&lt;&gt;"",IF(Z35&lt;&gt;"LIBSETS_DROP_MECHANIC_MONSTER_NAME",VLOOKUP(Z35,'LibSets constants'!$I$4:$L$1000,4,FALSE),""),"")</f>
        <v/>
      </c>
      <c r="AC35" s="3" t="str">
        <f>IF(G35&lt;&gt;"LIBSETS_SETTYPE_BATTLEGROUND",IF(G35&lt;&gt;"LIBSETS_SETTYPE_SPECIAL",IF(AD35&lt;&gt;"",VLOOKUP(AD35,'ESO zone constants'!$D$3:$H$4951,5,FALSE),""),""),"")</f>
        <v/>
      </c>
      <c r="AE35" s="45"/>
      <c r="AF35" s="44" t="str">
        <f>IF(AE35&lt;&gt;"",IF(AE35&lt;&gt;"LIBSETS_DROP_MECHANIC_MONSTER_NAME",VLOOKUP(AE35,'LibSets constants'!$I$4:$L$1000,3,FALSE),""),"")</f>
        <v/>
      </c>
      <c r="AG35" s="44" t="str">
        <f>IF(AE35&lt;&gt;"",IF(AE35&lt;&gt;"LIBSETS_DROP_MECHANIC_MONSTER_NAME",VLOOKUP(AE35,'LibSets constants'!$I$4:$L$1000,4,FALSE),""),"")</f>
        <v/>
      </c>
      <c r="AH35" s="3" t="str">
        <f>IF(G35&lt;&gt;"LIBSETS_SETTYPE_BATTLEGROUND",IF(G35&lt;&gt;"LIBSETS_SETTYPE_SPECIAL",IF(AI35&lt;&gt;"",VLOOKUP(AI35,'ESO zone constants'!$D$3:$H$4951,5,FALSE),""),""),"")</f>
        <v/>
      </c>
      <c r="AJ35" s="45"/>
      <c r="AK35" s="44" t="str">
        <f>IF(AJ35&lt;&gt;"",IF(AJ35&lt;&gt;"LIBSETS_DROP_MECHANIC_MONSTER_NAME",VLOOKUP(AJ35,'LibSets constants'!$I$4:$L$1000,3,FALSE),""),"")</f>
        <v/>
      </c>
      <c r="AL35" s="44" t="str">
        <f>IF(AJ35&lt;&gt;"",IF(AJ35&lt;&gt;"LIBSETS_DROP_MECHANIC_MONSTER_NAME",VLOOKUP(AJ35,'LibSets constants'!$I$4:$L$1000,4,FALSE),""),"")</f>
        <v/>
      </c>
      <c r="AM35" s="3" t="str">
        <f>IF(G35&lt;&gt;"LIBSETS_SETTYPE_BATTLEGROUND",IF(G35&lt;&gt;"LIBSETS_SETTYPE_SPECIAL",IF(AN35&lt;&gt;"",VLOOKUP(AN35,'ESO zone constants'!$D$3:$H$4951,5,FALSE),""),""),"")</f>
        <v/>
      </c>
      <c r="AO35" s="45"/>
      <c r="AP35" s="44" t="str">
        <f>IF(AO35&lt;&gt;"",IF(AO35&lt;&gt;"LIBSETS_DROP_MECHANIC_MONSTER_NAME",VLOOKUP(AO35,'LibSets constants'!$I$4:$L$1000,3,FALSE),""),"")</f>
        <v/>
      </c>
      <c r="AQ35" s="44" t="str">
        <f>IF(AO35&lt;&gt;"",IF(AO35&lt;&gt;"LIBSETS_DROP_MECHANIC_MONSTER_NAME",VLOOKUP(AO35,'LibSets constants'!$I$4:$L$1000,4,FALSE),""),"")</f>
        <v/>
      </c>
      <c r="AR35" s="3" t="str">
        <f>IF(G35&lt;&gt;"LIBSETS_SETTYPE_BATTLEGROUND",IF(G35&lt;&gt;"LIBSETS_SETTYPE_SPECIAL",IF(AS35&lt;&gt;"",VLOOKUP(AS35,'ESO zone constants'!$D$3:$H$4951,5,FALSE),""),""),"")</f>
        <v/>
      </c>
      <c r="AT35" s="45"/>
      <c r="AU35" s="44" t="str">
        <f>IF(AT35&lt;&gt;"",IF(AT35&lt;&gt;"LIBSETS_DROP_MECHANIC_MONSTER_NAME",VLOOKUP(AT35,'LibSets constants'!$I$4:$L$1000,3,FALSE),""),"")</f>
        <v/>
      </c>
      <c r="AV35" s="44" t="str">
        <f>IF(AT35&lt;&gt;"",IF(AT35&lt;&gt;"LIBSETS_DROP_MECHANIC_MONSTER_NAME",VLOOKUP(AT35,'LibSets constants'!$I$4:$L$1000,4,FALSE),""),"")</f>
        <v/>
      </c>
      <c r="AW35" s="21" t="str">
        <f t="shared" si="1"/>
        <v>[46] = {wayshrines={187,187,187,}, dlcId=DLC_BASE_GAME</v>
      </c>
      <c r="AX35" s="21" t="str">
        <f t="shared" si="2"/>
        <v>, zoneIds={64}, veteran=false</v>
      </c>
      <c r="AY35" s="21" t="str">
        <f t="shared" si="3"/>
        <v>, setType=LIBSETS_SETTYPE_DUNGEON</v>
      </c>
      <c r="AZ35" s="21" t="str">
        <f t="shared" si="4"/>
        <v>},</v>
      </c>
      <c r="BA35" s="21" t="str">
        <f t="shared" si="5"/>
        <v xml:space="preserve"> --Noble Duelist's Silks / Seide des edlen Duellanten   [Blessed Crucible]</v>
      </c>
    </row>
    <row r="36" spans="1:53" x14ac:dyDescent="0.25">
      <c r="A36" s="5">
        <v>54</v>
      </c>
      <c r="B36" t="s">
        <v>798</v>
      </c>
      <c r="C36" t="s">
        <v>799</v>
      </c>
      <c r="D36" s="3">
        <f t="shared" si="0"/>
        <v>54</v>
      </c>
      <c r="G36" s="8" t="s">
        <v>1649</v>
      </c>
      <c r="I36" t="s">
        <v>97</v>
      </c>
      <c r="J36" t="s">
        <v>97</v>
      </c>
      <c r="K36">
        <v>7</v>
      </c>
      <c r="L36">
        <v>175</v>
      </c>
      <c r="M36">
        <v>77</v>
      </c>
      <c r="N36">
        <v>2</v>
      </c>
      <c r="P36" s="3">
        <f>IF(AND(G36&lt;&gt;"LIBSETS_SETTYPE_BATTLEGROUND",G36&lt;&gt;"LIBSETS_SETTYPE_SPECIAL",G36&lt;&gt;"LIBSETS_SETTYPE_MYTHIC"), IF(Q36&lt;&gt;"",VLOOKUP(Q36,'ESO zone constants'!$D$3:$H$9999,5,FALSE),""),"")</f>
        <v>3</v>
      </c>
      <c r="Q36" t="str">
        <f>IF(AND(O36&lt;&gt;"",NOT(ISERROR(O36))),O36, IF(AND(K36&lt;&gt;"",K36&gt;0,NOT(ISERROR(K36))),VLOOKUP(K36,'ESO wayshrine node constants'!$A$3:$D$9986,4,FALSE),""))</f>
        <v>Glenumbra</v>
      </c>
      <c r="S36" s="19" t="str">
        <f>IF(AND(R36&lt;&gt;"",NOT(ISERROR(R36))),R36,IF(P36&lt;&gt;"",IF(NOT(ISERROR(VLOOKUP(P36,'ESO Dungeon constants'!$D$3:$H$9999,5,FALSE))),VLOOKUP(P36,'ESO Dungeon constants'!$D$3:$I$9999,6,FALSE),VLOOKUP(P36,'ESO zone constants'!$H$3:$K$9985,4,FALSE)),""))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constants'!$D$3:$H$4951,5,FALSE),""),""),"")</f>
        <v>381</v>
      </c>
      <c r="Y36" t="str">
        <f>VLOOKUP(L36,'ESO wayshrine node constants'!$A$3:$D$9986,4,FALSE)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constants'!$D$3:$H$4951,5,FALSE),""),""),"")</f>
        <v>41</v>
      </c>
      <c r="AD36" t="str">
        <f>VLOOKUP(M36,'ESO wayshrine node constants'!$A$3:$D$9986,4,FALSE)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constants'!$D$3:$H$4951,5,FALSE),""),""),"")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constants'!$D$3:$H$4951,5,FALSE),""),""),"")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constants'!$D$3:$H$4951,5,FALSE),""),""),"")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72</v>
      </c>
      <c r="B37" t="s">
        <v>834</v>
      </c>
      <c r="C37" t="s">
        <v>835</v>
      </c>
      <c r="D37" s="3">
        <f t="shared" si="0"/>
        <v>72</v>
      </c>
      <c r="E37" s="63"/>
      <c r="G37" s="8" t="s">
        <v>1652</v>
      </c>
      <c r="I37" t="s">
        <v>97</v>
      </c>
      <c r="J37" t="s">
        <v>97</v>
      </c>
      <c r="K37">
        <v>187</v>
      </c>
      <c r="L37">
        <v>187</v>
      </c>
      <c r="M37">
        <v>187</v>
      </c>
      <c r="N37">
        <v>0</v>
      </c>
      <c r="O37" s="70" t="s">
        <v>70</v>
      </c>
      <c r="P37" s="3">
        <f>IF(AND(G37&lt;&gt;"LIBSETS_SETTYPE_BATTLEGROUND",G37&lt;&gt;"LIBSETS_SETTYPE_SPECIAL",G37&lt;&gt;"LIBSETS_SETTYPE_MYTHIC"), IF(Q37&lt;&gt;"",VLOOKUP(Q37,'ESO zone constants'!$D$3:$H$9999,5,FALSE),""),"")</f>
        <v>64</v>
      </c>
      <c r="Q37" t="str">
        <f>IF(AND(O37&lt;&gt;"",NOT(ISERROR(O37))),O37, IF(AND(K37&lt;&gt;"",K37&gt;0,NOT(ISERROR(K37))),VLOOKUP(K37,'ESO wayshrine node constants'!$A$3:$D$9986,4,FALSE),""))</f>
        <v>Blessed Crucible</v>
      </c>
      <c r="S37" s="19" t="str">
        <f>IF(AND(R37&lt;&gt;"",NOT(ISERROR(R37))),R37,IF(P37&lt;&gt;"",IF(NOT(ISERROR(VLOOKUP(P37,'ESO Dungeon constants'!$D$3:$H$9999,5,FALSE))),VLOOKUP(P37,'ESO Dungeon constants'!$D$3:$I$9999,6,FALSE),VLOOKUP(P37,'ESO zone constants'!$H$3:$K$9985,4,FALSE)),""))</f>
        <v>DLC_BASE_GAME</v>
      </c>
      <c r="T37" s="3" t="str">
        <f>IF(S37&lt;&gt;"",VLOOKUP(S37,'LibSets constants'!$B$4:$C$1000,2,FALSE),"")</f>
        <v>Included in base game</v>
      </c>
      <c r="V37" s="44" t="str">
        <f>IF(U37&lt;&gt;"",IF(U37&lt;&gt;"LIBSETS_DROP_MECHANIC_MONSTER_NAME",VLOOKUP(U37,'LibSets constants'!$I$4:$L$1000,3,FALSE),""),"")</f>
        <v/>
      </c>
      <c r="W37" s="3" t="str">
        <f>IF(U37&lt;&gt;"",IF(U37&lt;&gt;"LIBSETS_DROP_MECHANIC_MONSTER_NAME",VLOOKUP(U37,'LibSets constants'!$I$4:$L$1000,4,FALSE),""),"")</f>
        <v/>
      </c>
      <c r="X37" s="3" t="str">
        <f>IF(G37&lt;&gt;"LIBSETS_SETTYPE_BATTLEGROUND",IF(G37&lt;&gt;"LIBSETS_SETTYPE_SPECIAL",IF(Y37&lt;&gt;"",VLOOKUP(Y37,'ESO zone constants'!$D$3:$H$4951,5,FALSE),""),""),"")</f>
        <v/>
      </c>
      <c r="Z37" s="45"/>
      <c r="AA37" s="44" t="str">
        <f>IF(Z37&lt;&gt;"",IF(Z37&lt;&gt;"LIBSETS_DROP_MECHANIC_MONSTER_NAME",VLOOKUP(Z37,'LibSets constants'!$I$4:$L$1000,3,FALSE),""),"")</f>
        <v/>
      </c>
      <c r="AB37" s="44" t="str">
        <f>IF(Z37&lt;&gt;"",IF(Z37&lt;&gt;"LIBSETS_DROP_MECHANIC_MONSTER_NAME",VLOOKUP(Z37,'LibSets constants'!$I$4:$L$1000,4,FALSE),""),"")</f>
        <v/>
      </c>
      <c r="AC37" s="3" t="str">
        <f>IF(G37&lt;&gt;"LIBSETS_SETTYPE_BATTLEGROUND",IF(G37&lt;&gt;"LIBSETS_SETTYPE_SPECIAL",IF(AD37&lt;&gt;"",VLOOKUP(AD37,'ESO zone constants'!$D$3:$H$4951,5,FALSE),""),""),"")</f>
        <v/>
      </c>
      <c r="AE37" s="45"/>
      <c r="AF37" s="44" t="str">
        <f>IF(AE37&lt;&gt;"",IF(AE37&lt;&gt;"LIBSETS_DROP_MECHANIC_MONSTER_NAME",VLOOKUP(AE37,'LibSets constants'!$I$4:$L$1000,3,FALSE),""),"")</f>
        <v/>
      </c>
      <c r="AG37" s="44" t="str">
        <f>IF(AE37&lt;&gt;"",IF(AE37&lt;&gt;"LIBSETS_DROP_MECHANIC_MONSTER_NAME",VLOOKUP(AE37,'LibSets constants'!$I$4:$L$1000,4,FALSE),""),"")</f>
        <v/>
      </c>
      <c r="AH37" s="3" t="str">
        <f>IF(G37&lt;&gt;"LIBSETS_SETTYPE_BATTLEGROUND",IF(G37&lt;&gt;"LIBSETS_SETTYPE_SPECIAL",IF(AI37&lt;&gt;"",VLOOKUP(AI37,'ESO zone constants'!$D$3:$H$4951,5,FALSE),""),""),"")</f>
        <v/>
      </c>
      <c r="AJ37" s="45"/>
      <c r="AK37" s="44" t="str">
        <f>IF(AJ37&lt;&gt;"",IF(AJ37&lt;&gt;"LIBSETS_DROP_MECHANIC_MONSTER_NAME",VLOOKUP(AJ37,'LibSets constants'!$I$4:$L$1000,3,FALSE),""),"")</f>
        <v/>
      </c>
      <c r="AL37" s="44" t="str">
        <f>IF(AJ37&lt;&gt;"",IF(AJ37&lt;&gt;"LIBSETS_DROP_MECHANIC_MONSTER_NAME",VLOOKUP(AJ37,'LibSets constants'!$I$4:$L$1000,4,FALSE),""),"")</f>
        <v/>
      </c>
      <c r="AM37" s="3" t="str">
        <f>IF(G37&lt;&gt;"LIBSETS_SETTYPE_BATTLEGROUND",IF(G37&lt;&gt;"LIBSETS_SETTYPE_SPECIAL",IF(AN37&lt;&gt;"",VLOOKUP(AN37,'ESO zone constants'!$D$3:$H$4951,5,FALSE),""),""),"")</f>
        <v/>
      </c>
      <c r="AO37" s="45"/>
      <c r="AP37" s="44" t="str">
        <f>IF(AO37&lt;&gt;"",IF(AO37&lt;&gt;"LIBSETS_DROP_MECHANIC_MONSTER_NAME",VLOOKUP(AO37,'LibSets constants'!$I$4:$L$1000,3,FALSE),""),"")</f>
        <v/>
      </c>
      <c r="AQ37" s="44" t="str">
        <f>IF(AO37&lt;&gt;"",IF(AO37&lt;&gt;"LIBSETS_DROP_MECHANIC_MONSTER_NAME",VLOOKUP(AO37,'LibSets constants'!$I$4:$L$1000,4,FALSE),""),"")</f>
        <v/>
      </c>
      <c r="AR37" s="3" t="str">
        <f>IF(G37&lt;&gt;"LIBSETS_SETTYPE_BATTLEGROUND",IF(G37&lt;&gt;"LIBSETS_SETTYPE_SPECIAL",IF(AS37&lt;&gt;"",VLOOKUP(AS37,'ESO zone constants'!$D$3:$H$4951,5,FALSE),""),""),"")</f>
        <v/>
      </c>
      <c r="AT37" s="45"/>
      <c r="AU37" s="44" t="str">
        <f>IF(AT37&lt;&gt;"",IF(AT37&lt;&gt;"LIBSETS_DROP_MECHANIC_MONSTER_NAME",VLOOKUP(AT37,'LibSets constants'!$I$4:$L$1000,3,FALSE),""),"")</f>
        <v/>
      </c>
      <c r="AV37" s="44" t="str">
        <f>IF(AT37&lt;&gt;"",IF(AT37&lt;&gt;"LIBSETS_DROP_MECHANIC_MONSTER_NAME",VLOOKUP(AT37,'LibSets constants'!$I$4:$L$1000,4,FALSE),""),"")</f>
        <v/>
      </c>
      <c r="AW37" s="21" t="str">
        <f t="shared" si="1"/>
        <v>[72] = {wayshrines={187,187,187,}, dlcId=DLC_BASE_GAME</v>
      </c>
      <c r="AX37" s="21" t="str">
        <f t="shared" si="2"/>
        <v>, zoneIds={64}, veteran=false</v>
      </c>
      <c r="AY37" s="21" t="str">
        <f t="shared" si="3"/>
        <v>, setType=LIBSETS_SETTYPE_DUNGEON</v>
      </c>
      <c r="AZ37" s="21" t="str">
        <f t="shared" si="4"/>
        <v>},</v>
      </c>
      <c r="BA37" s="21" t="str">
        <f t="shared" si="5"/>
        <v xml:space="preserve"> --Nikulas' Heavy Armor / Nikulas' schwere Rüstung   [Blessed Crucible]</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constants'!$D$3:$H$9999,5,FALSE),""),"")</f>
        <v>101</v>
      </c>
      <c r="Q38" t="str">
        <f>IF(AND(O38&lt;&gt;"",NOT(ISERROR(O38))),O38, IF(AND(K38&lt;&gt;"",K38&gt;0,NOT(ISERROR(K38))),VLOOKUP(K38,'ESO wayshrine node constants'!$A$3:$D$9986,4,FALSE),""))</f>
        <v>Eastmarch</v>
      </c>
      <c r="S38" s="19" t="str">
        <f>IF(AND(R38&lt;&gt;"",NOT(ISERROR(R38))),R38,IF(P38&lt;&gt;"",IF(NOT(ISERROR(VLOOKUP(P38,'ESO Dungeon constants'!$D$3:$H$9999,5,FALSE))),VLOOKUP(P38,'ESO Dungeon constants'!$D$3:$I$9999,6,FALSE),VLOOKUP(P38,'ESO zone constants'!$H$3:$K$9985,4,FALSE)),""))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constants'!$D$3:$H$4951,5,FALSE),""),""),"")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constants'!$D$3:$H$4951,5,FALSE),""),""),"")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constants'!$D$3:$H$4951,5,FALSE),""),""),"")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constants'!$D$3:$H$4951,5,FALSE),""),""),"")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constants'!$D$3:$H$4951,5,FALSE),""),""),"")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constants'!$D$3:$H$9999,5,FALSE),""),"")</f>
        <v>383</v>
      </c>
      <c r="Q39" t="str">
        <f>IF(AND(O39&lt;&gt;"",NOT(ISERROR(O39))),O39, IF(AND(K39&lt;&gt;"",K39&gt;0,NOT(ISERROR(K39))),VLOOKUP(K39,'ESO wayshrine node constants'!$A$3:$D$9986,4,FALSE),""))</f>
        <v>Grahtwood</v>
      </c>
      <c r="S39" s="19" t="str">
        <f>IF(AND(R39&lt;&gt;"",NOT(ISERROR(R39))),R39,IF(P39&lt;&gt;"",IF(NOT(ISERROR(VLOOKUP(P39,'ESO Dungeon constants'!$D$3:$H$9999,5,FALSE))),VLOOKUP(P39,'ESO Dungeon constants'!$D$3:$I$9999,6,FALSE),VLOOKUP(P39,'ESO zone constants'!$H$3:$K$9985,4,FALSE)),""))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constants'!$D$3:$H$4951,5,FALSE),""),""),"")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constants'!$D$3:$H$4951,5,FALSE),""),""),"")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constants'!$D$3:$H$4951,5,FALSE),""),""),"")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constants'!$D$3:$H$4951,5,FALSE),""),""),"")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constants'!$D$3:$H$4951,5,FALSE),""),""),"")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constants'!$D$3:$H$9999,5,FALSE),""),"")</f>
        <v>3</v>
      </c>
      <c r="Q40" t="str">
        <f>IF(AND(O40&lt;&gt;"",NOT(ISERROR(O40))),O40, IF(AND(K40&lt;&gt;"",K40&gt;0,NOT(ISERROR(K40))),VLOOKUP(K40,'ESO wayshrine node constants'!$A$3:$D$9986,4,FALSE),""))</f>
        <v>Glenumbra</v>
      </c>
      <c r="S40" s="19" t="str">
        <f>IF(AND(R40&lt;&gt;"",NOT(ISERROR(R40))),R40,IF(P40&lt;&gt;"",IF(NOT(ISERROR(VLOOKUP(P40,'ESO Dungeon constants'!$D$3:$H$9999,5,FALSE))),VLOOKUP(P40,'ESO Dungeon constants'!$D$3:$I$9999,6,FALSE),VLOOKUP(P40,'ESO zone constants'!$H$3:$K$9985,4,FALSE)),""))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constants'!$D$3:$H$4951,5,FALSE),""),""),"")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constants'!$D$3:$H$4951,5,FALSE),""),""),"")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constants'!$D$3:$H$4951,5,FALSE),""),""),"")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constants'!$D$3:$H$4951,5,FALSE),""),""),"")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constants'!$D$3:$H$4951,5,FALSE),""),""),"")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constants'!$D$3:$H$9999,5,FALSE),""),"")</f>
        <v>181</v>
      </c>
      <c r="Q41" t="str">
        <f>IF(AND(O41&lt;&gt;"",NOT(ISERROR(O41))),O41, IF(AND(K41&lt;&gt;"",K41&gt;0,NOT(ISERROR(K41))),VLOOKUP(K41,'ESO wayshrine node constants'!$A$3:$D$9986,4,FALSE),""))</f>
        <v>Cyrodiil</v>
      </c>
      <c r="S41" s="19" t="str">
        <f>IF(AND(R41&lt;&gt;"",NOT(ISERROR(R41))),R41,IF(P41&lt;&gt;"",IF(NOT(ISERROR(VLOOKUP(P41,'ESO Dungeon constants'!$D$3:$H$9999,5,FALSE))),VLOOKUP(P41,'ESO Dungeon constants'!$D$3:$I$9999,6,FALSE),VLOOKUP(P41,'ESO zone constants'!$H$3:$K$9985,4,FALSE)),""))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constants'!$D$3:$H$4951,5,FALSE),""),""),"")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constants'!$D$3:$H$4951,5,FALSE),""),""),"")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constants'!$D$3:$H$4951,5,FALSE),""),""),"")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constants'!$D$3:$H$4951,5,FALSE),""),""),"")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constants'!$D$3:$H$4951,5,FALSE),""),""),"")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constants'!$D$3:$H$9999,5,FALSE),""),"")</f>
        <v>20</v>
      </c>
      <c r="Q42" t="str">
        <f>IF(AND(O42&lt;&gt;"",NOT(ISERROR(O42))),O42, IF(AND(K42&lt;&gt;"",K42&gt;0,NOT(ISERROR(K42))),VLOOKUP(K42,'ESO wayshrine node constants'!$A$3:$D$9986,4,FALSE),""))</f>
        <v>Rivenspire</v>
      </c>
      <c r="S42" s="19" t="str">
        <f>IF(AND(R42&lt;&gt;"",NOT(ISERROR(R42))),R42,IF(P42&lt;&gt;"",IF(NOT(ISERROR(VLOOKUP(P42,'ESO Dungeon constants'!$D$3:$H$9999,5,FALSE))),VLOOKUP(P42,'ESO Dungeon constants'!$D$3:$I$9999,6,FALSE),VLOOKUP(P42,'ESO zone constants'!$H$3:$K$9985,4,FALSE)),""))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constants'!$D$3:$H$4951,5,FALSE),""),""),"")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constants'!$D$3:$H$4951,5,FALSE),""),""),"")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constants'!$D$3:$H$4951,5,FALSE),""),""),"")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constants'!$D$3:$H$4951,5,FALSE),""),""),"")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constants'!$D$3:$H$4951,5,FALSE),""),""),"")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310</v>
      </c>
      <c r="B43" t="s">
        <v>1214</v>
      </c>
      <c r="C43" t="s">
        <v>1215</v>
      </c>
      <c r="D43" s="3">
        <f t="shared" si="0"/>
        <v>310</v>
      </c>
      <c r="E43" s="63"/>
      <c r="G43" s="8" t="s">
        <v>1652</v>
      </c>
      <c r="I43" t="s">
        <v>97</v>
      </c>
      <c r="J43" t="s">
        <v>97</v>
      </c>
      <c r="K43">
        <v>187</v>
      </c>
      <c r="L43">
        <v>187</v>
      </c>
      <c r="M43">
        <v>187</v>
      </c>
      <c r="N43">
        <v>0</v>
      </c>
      <c r="O43" s="70" t="s">
        <v>70</v>
      </c>
      <c r="P43" s="3">
        <f>IF(AND(G43&lt;&gt;"LIBSETS_SETTYPE_BATTLEGROUND",G43&lt;&gt;"LIBSETS_SETTYPE_SPECIAL",G43&lt;&gt;"LIBSETS_SETTYPE_MYTHIC"), IF(Q43&lt;&gt;"",VLOOKUP(Q43,'ESO zone constants'!$D$3:$H$9999,5,FALSE),""),"")</f>
        <v>64</v>
      </c>
      <c r="Q43" t="str">
        <f>IF(AND(O43&lt;&gt;"",NOT(ISERROR(O43))),O43, IF(AND(K43&lt;&gt;"",K43&gt;0,NOT(ISERROR(K43))),VLOOKUP(K43,'ESO wayshrine node constants'!$A$3:$D$9986,4,FALSE),""))</f>
        <v>Blessed Crucible</v>
      </c>
      <c r="S43" s="19" t="str">
        <f>IF(AND(R43&lt;&gt;"",NOT(ISERROR(R43))),R43,IF(P43&lt;&gt;"",IF(NOT(ISERROR(VLOOKUP(P43,'ESO Dungeon constants'!$D$3:$H$9999,5,FALSE))),VLOOKUP(P43,'ESO Dungeon constants'!$D$3:$I$9999,6,FALSE),VLOOKUP(P43,'ESO zone constants'!$H$3:$K$9985,4,FALSE)),""))</f>
        <v>DLC_BASE_GAME</v>
      </c>
      <c r="T43" s="3" t="str">
        <f>IF(S43&lt;&gt;"",VLOOKUP(S43,'LibSets constants'!$B$4:$C$1000,2,FALSE),"")</f>
        <v>Included in base game</v>
      </c>
      <c r="V43" s="44" t="str">
        <f>IF(U43&lt;&gt;"",IF(U43&lt;&gt;"LIBSETS_DROP_MECHANIC_MONSTER_NAME",VLOOKUP(U43,'LibSets constants'!$I$4:$L$1000,3,FALSE),""),"")</f>
        <v/>
      </c>
      <c r="W43" s="3" t="str">
        <f>IF(U43&lt;&gt;"",IF(U43&lt;&gt;"LIBSETS_DROP_MECHANIC_MONSTER_NAME",VLOOKUP(U43,'LibSets constants'!$I$4:$L$1000,4,FALSE),""),"")</f>
        <v/>
      </c>
      <c r="X43" s="3" t="str">
        <f>IF(G43&lt;&gt;"LIBSETS_SETTYPE_BATTLEGROUND",IF(G43&lt;&gt;"LIBSETS_SETTYPE_SPECIAL",IF(Y43&lt;&gt;"",VLOOKUP(Y43,'ESO zone constants'!$D$3:$H$4951,5,FALSE),""),""),"")</f>
        <v/>
      </c>
      <c r="Z43" s="45"/>
      <c r="AA43" s="44" t="str">
        <f>IF(Z43&lt;&gt;"",IF(Z43&lt;&gt;"LIBSETS_DROP_MECHANIC_MONSTER_NAME",VLOOKUP(Z43,'LibSets constants'!$I$4:$L$1000,3,FALSE),""),"")</f>
        <v/>
      </c>
      <c r="AB43" s="44" t="str">
        <f>IF(Z43&lt;&gt;"",IF(Z43&lt;&gt;"LIBSETS_DROP_MECHANIC_MONSTER_NAME",VLOOKUP(Z43,'LibSets constants'!$I$4:$L$1000,4,FALSE),""),"")</f>
        <v/>
      </c>
      <c r="AC43" s="3" t="str">
        <f>IF(G43&lt;&gt;"LIBSETS_SETTYPE_BATTLEGROUND",IF(G43&lt;&gt;"LIBSETS_SETTYPE_SPECIAL",IF(AD43&lt;&gt;"",VLOOKUP(AD43,'ESO zone constants'!$D$3:$H$4951,5,FALSE),""),""),"")</f>
        <v/>
      </c>
      <c r="AE43" s="45"/>
      <c r="AF43" s="44" t="str">
        <f>IF(AE43&lt;&gt;"",IF(AE43&lt;&gt;"LIBSETS_DROP_MECHANIC_MONSTER_NAME",VLOOKUP(AE43,'LibSets constants'!$I$4:$L$1000,3,FALSE),""),"")</f>
        <v/>
      </c>
      <c r="AG43" s="44" t="str">
        <f>IF(AE43&lt;&gt;"",IF(AE43&lt;&gt;"LIBSETS_DROP_MECHANIC_MONSTER_NAME",VLOOKUP(AE43,'LibSets constants'!$I$4:$L$1000,4,FALSE),""),"")</f>
        <v/>
      </c>
      <c r="AH43" s="3" t="str">
        <f>IF(G43&lt;&gt;"LIBSETS_SETTYPE_BATTLEGROUND",IF(G43&lt;&gt;"LIBSETS_SETTYPE_SPECIAL",IF(AI43&lt;&gt;"",VLOOKUP(AI43,'ESO zone constants'!$D$3:$H$4951,5,FALSE),""),""),"")</f>
        <v/>
      </c>
      <c r="AJ43" s="45"/>
      <c r="AK43" s="44" t="str">
        <f>IF(AJ43&lt;&gt;"",IF(AJ43&lt;&gt;"LIBSETS_DROP_MECHANIC_MONSTER_NAME",VLOOKUP(AJ43,'LibSets constants'!$I$4:$L$1000,3,FALSE),""),"")</f>
        <v/>
      </c>
      <c r="AL43" s="44" t="str">
        <f>IF(AJ43&lt;&gt;"",IF(AJ43&lt;&gt;"LIBSETS_DROP_MECHANIC_MONSTER_NAME",VLOOKUP(AJ43,'LibSets constants'!$I$4:$L$1000,4,FALSE),""),"")</f>
        <v/>
      </c>
      <c r="AM43" s="3" t="str">
        <f>IF(G43&lt;&gt;"LIBSETS_SETTYPE_BATTLEGROUND",IF(G43&lt;&gt;"LIBSETS_SETTYPE_SPECIAL",IF(AN43&lt;&gt;"",VLOOKUP(AN43,'ESO zone constants'!$D$3:$H$4951,5,FALSE),""),""),"")</f>
        <v/>
      </c>
      <c r="AO43" s="45"/>
      <c r="AP43" s="44" t="str">
        <f>IF(AO43&lt;&gt;"",IF(AO43&lt;&gt;"LIBSETS_DROP_MECHANIC_MONSTER_NAME",VLOOKUP(AO43,'LibSets constants'!$I$4:$L$1000,3,FALSE),""),"")</f>
        <v/>
      </c>
      <c r="AQ43" s="44" t="str">
        <f>IF(AO43&lt;&gt;"",IF(AO43&lt;&gt;"LIBSETS_DROP_MECHANIC_MONSTER_NAME",VLOOKUP(AO43,'LibSets constants'!$I$4:$L$1000,4,FALSE),""),"")</f>
        <v/>
      </c>
      <c r="AR43" s="3" t="str">
        <f>IF(G43&lt;&gt;"LIBSETS_SETTYPE_BATTLEGROUND",IF(G43&lt;&gt;"LIBSETS_SETTYPE_SPECIAL",IF(AS43&lt;&gt;"",VLOOKUP(AS43,'ESO zone constants'!$D$3:$H$4951,5,FALSE),""),""),"")</f>
        <v/>
      </c>
      <c r="AT43" s="45"/>
      <c r="AU43" s="44" t="str">
        <f>IF(AT43&lt;&gt;"",IF(AT43&lt;&gt;"LIBSETS_DROP_MECHANIC_MONSTER_NAME",VLOOKUP(AT43,'LibSets constants'!$I$4:$L$1000,3,FALSE),""),"")</f>
        <v/>
      </c>
      <c r="AV43" s="44" t="str">
        <f>IF(AT43&lt;&gt;"",IF(AT43&lt;&gt;"LIBSETS_DROP_MECHANIC_MONSTER_NAME",VLOOKUP(AT43,'LibSets constants'!$I$4:$L$1000,4,FALSE),""),"")</f>
        <v/>
      </c>
      <c r="AW43" s="21" t="str">
        <f t="shared" si="1"/>
        <v>[310] = {wayshrines={187,187,187,}, dlcId=DLC_BASE_GAME</v>
      </c>
      <c r="AX43" s="21" t="str">
        <f t="shared" si="2"/>
        <v>, zoneIds={64}, veteran=false</v>
      </c>
      <c r="AY43" s="21" t="str">
        <f t="shared" si="3"/>
        <v>, setType=LIBSETS_SETTYPE_DUNGEON</v>
      </c>
      <c r="AZ43" s="21" t="str">
        <f t="shared" si="4"/>
        <v>},</v>
      </c>
      <c r="BA43" s="21" t="str">
        <f t="shared" si="5"/>
        <v xml:space="preserve"> --Sword Dancer / Schwerttänzer   [Blessed Crucible]</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constants'!$D$3:$H$9999,5,FALSE),""),"")</f>
        <v>117</v>
      </c>
      <c r="Q44" t="str">
        <f>IF(AND(O44&lt;&gt;"",NOT(ISERROR(O44))),O44, IF(AND(K44&lt;&gt;"",K44&gt;0,NOT(ISERROR(K44))),VLOOKUP(K44,'ESO wayshrine node constants'!$A$3:$D$9986,4,FALSE),""))</f>
        <v>Shadowfen</v>
      </c>
      <c r="S44" s="19" t="str">
        <f>IF(AND(R44&lt;&gt;"",NOT(ISERROR(R44))),R44,IF(P44&lt;&gt;"",IF(NOT(ISERROR(VLOOKUP(P44,'ESO Dungeon constants'!$D$3:$H$9999,5,FALSE))),VLOOKUP(P44,'ESO Dungeon constants'!$D$3:$I$9999,6,FALSE),VLOOKUP(P44,'ESO zone constants'!$H$3:$K$9985,4,FALSE)),""))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constants'!$D$3:$H$4951,5,FALSE),""),""),"")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constants'!$D$3:$H$4951,5,FALSE),""),""),"")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constants'!$D$3:$H$4951,5,FALSE),""),""),"")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constants'!$D$3:$H$4951,5,FALSE),""),""),"")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constants'!$D$3:$H$4951,5,FALSE),""),""),"")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constants'!$D$3:$H$9999,5,FALSE),""),"")</f>
        <v>181</v>
      </c>
      <c r="Q45" t="str">
        <f>IF(AND(O45&lt;&gt;"",NOT(ISERROR(O45))),O45, IF(AND(K45&lt;&gt;"",K45&gt;0,NOT(ISERROR(K45))),VLOOKUP(K45,'ESO wayshrine node constants'!$A$3:$D$9986,4,FALSE),""))</f>
        <v>Cyrodiil</v>
      </c>
      <c r="S45" s="19" t="str">
        <f>IF(AND(R45&lt;&gt;"",NOT(ISERROR(R45))),R45,IF(P45&lt;&gt;"",IF(NOT(ISERROR(VLOOKUP(P45,'ESO Dungeon constants'!$D$3:$H$9999,5,FALSE))),VLOOKUP(P45,'ESO Dungeon constants'!$D$3:$I$9999,6,FALSE),VLOOKUP(P45,'ESO zone constants'!$H$3:$K$9985,4,FALSE)),""))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constants'!$D$3:$H$4951,5,FALSE),""),""),"")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constants'!$D$3:$H$4951,5,FALSE),""),""),"")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constants'!$D$3:$H$4951,5,FALSE),""),""),"")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constants'!$D$3:$H$4951,5,FALSE),""),""),"")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constants'!$D$3:$H$4951,5,FALSE),""),""),"")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constants'!$D$3:$H$9999,5,FALSE),""),"")</f>
        <v>108</v>
      </c>
      <c r="Q46" t="str">
        <f>IF(AND(O46&lt;&gt;"",NOT(ISERROR(O46))),O46, IF(AND(K46&lt;&gt;"",K46&gt;0,NOT(ISERROR(K46))),VLOOKUP(K46,'ESO wayshrine node constants'!$A$3:$D$9986,4,FALSE),""))</f>
        <v>Greenshade</v>
      </c>
      <c r="S46" s="19" t="str">
        <f>IF(AND(R46&lt;&gt;"",NOT(ISERROR(R46))),R46,IF(P46&lt;&gt;"",IF(NOT(ISERROR(VLOOKUP(P46,'ESO Dungeon constants'!$D$3:$H$9999,5,FALSE))),VLOOKUP(P46,'ESO Dungeon constants'!$D$3:$I$9999,6,FALSE),VLOOKUP(P46,'ESO zone constants'!$H$3:$K$9985,4,FALSE)),""))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constants'!$D$3:$H$4951,5,FALSE),""),""),"")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constants'!$D$3:$H$4951,5,FALSE),""),""),"")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constants'!$D$3:$H$4951,5,FALSE),""),""),"")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constants'!$D$3:$H$4951,5,FALSE),""),""),"")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constants'!$D$3:$H$4951,5,FALSE),""),""),"")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constants'!$D$3:$H$9999,5,FALSE),""),"")</f>
        <v>3</v>
      </c>
      <c r="Q47" t="str">
        <f>IF(AND(O47&lt;&gt;"",NOT(ISERROR(O47))),O47, IF(AND(K47&lt;&gt;"",K47&gt;0,NOT(ISERROR(K47))),VLOOKUP(K47,'ESO wayshrine node constants'!$A$3:$D$9986,4,FALSE),""))</f>
        <v>Glenumbra</v>
      </c>
      <c r="S47" s="19" t="str">
        <f>IF(AND(R47&lt;&gt;"",NOT(ISERROR(R47))),R47,IF(P47&lt;&gt;"",IF(NOT(ISERROR(VLOOKUP(P47,'ESO Dungeon constants'!$D$3:$H$9999,5,FALSE))),VLOOKUP(P47,'ESO Dungeon constants'!$D$3:$I$9999,6,FALSE),VLOOKUP(P47,'ESO zone constants'!$H$3:$K$9985,4,FALSE)),""))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constants'!$D$3:$H$4951,5,FALSE),""),""),"")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constants'!$D$3:$H$4951,5,FALSE),""),""),"")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constants'!$D$3:$H$4951,5,FALSE),""),""),"")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constants'!$D$3:$H$4951,5,FALSE),""),""),"")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constants'!$D$3:$H$4951,5,FALSE),""),""),"")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constants'!$D$3:$H$9999,5,FALSE),""),"")</f>
        <v>117</v>
      </c>
      <c r="Q48" t="str">
        <f>IF(AND(O48&lt;&gt;"",NOT(ISERROR(O48))),O48, IF(AND(K48&lt;&gt;"",K48&gt;0,NOT(ISERROR(K48))),VLOOKUP(K48,'ESO wayshrine node constants'!$A$3:$D$9986,4,FALSE),""))</f>
        <v>Shadowfen</v>
      </c>
      <c r="S48" s="19" t="str">
        <f>IF(AND(R48&lt;&gt;"",NOT(ISERROR(R48))),R48,IF(P48&lt;&gt;"",IF(NOT(ISERROR(VLOOKUP(P48,'ESO Dungeon constants'!$D$3:$H$9999,5,FALSE))),VLOOKUP(P48,'ESO Dungeon constants'!$D$3:$I$9999,6,FALSE),VLOOKUP(P48,'ESO zone constants'!$H$3:$K$9985,4,FALSE)),""))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constants'!$D$3:$H$4951,5,FALSE),""),""),"")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constants'!$D$3:$H$4951,5,FALSE),""),""),"")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constants'!$D$3:$H$4951,5,FALSE),""),""),"")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constants'!$D$3:$H$4951,5,FALSE),""),""),"")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constants'!$D$3:$H$4951,5,FALSE),""),""),"")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constants'!$D$3:$H$9999,5,FALSE),""),"")</f>
        <v>181</v>
      </c>
      <c r="Q49" t="str">
        <f>IF(AND(O49&lt;&gt;"",NOT(ISERROR(O49))),O49, IF(AND(K49&lt;&gt;"",K49&gt;0,NOT(ISERROR(K49))),VLOOKUP(K49,'ESO wayshrine node constants'!$A$3:$D$9986,4,FALSE),""))</f>
        <v>Cyrodiil</v>
      </c>
      <c r="S49" s="19" t="str">
        <f>IF(AND(R49&lt;&gt;"",NOT(ISERROR(R49))),R49,IF(P49&lt;&gt;"",IF(NOT(ISERROR(VLOOKUP(P49,'ESO Dungeon constants'!$D$3:$H$9999,5,FALSE))),VLOOKUP(P49,'ESO Dungeon constants'!$D$3:$I$9999,6,FALSE),VLOOKUP(P49,'ESO zone constants'!$H$3:$K$9985,4,FALSE)),""))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constants'!$D$3:$H$4951,5,FALSE),""),""),"")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constants'!$D$3:$H$4951,5,FALSE),""),""),"")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constants'!$D$3:$H$4951,5,FALSE),""),""),"")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constants'!$D$3:$H$4951,5,FALSE),""),""),"")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constants'!$D$3:$H$4951,5,FALSE),""),""),"")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constants'!$D$3:$H$9999,5,FALSE),""),"")</f>
        <v>347</v>
      </c>
      <c r="Q50" t="str">
        <f>IF(AND(O50&lt;&gt;"",NOT(ISERROR(O50))),O50, IF(AND(K50&lt;&gt;"",K50&gt;0,NOT(ISERROR(K50))),VLOOKUP(K50,'ESO wayshrine node constants'!$A$3:$D$9986,4,FALSE),""))</f>
        <v>Coldharbour</v>
      </c>
      <c r="S50" s="19" t="str">
        <f>IF(AND(R50&lt;&gt;"",NOT(ISERROR(R50))),R50,IF(P50&lt;&gt;"",IF(NOT(ISERROR(VLOOKUP(P50,'ESO Dungeon constants'!$D$3:$H$9999,5,FALSE))),VLOOKUP(P50,'ESO Dungeon constants'!$D$3:$I$9999,6,FALSE),VLOOKUP(P50,'ESO zone constants'!$H$3:$K$9985,4,FALSE)),""))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constants'!$D$3:$H$4951,5,FALSE),""),""),"")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constants'!$D$3:$H$4951,5,FALSE),""),""),"")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constants'!$D$3:$H$4951,5,FALSE),""),""),"")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constants'!$D$3:$H$4951,5,FALSE),""),""),"")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constants'!$D$3:$H$4951,5,FALSE),""),""),"")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constants'!$D$3:$H$9999,5,FALSE),""),"")</f>
        <v>383</v>
      </c>
      <c r="Q51" t="str">
        <f>IF(AND(O51&lt;&gt;"",NOT(ISERROR(O51))),O51, IF(AND(K51&lt;&gt;"",K51&gt;0,NOT(ISERROR(K51))),VLOOKUP(K51,'ESO wayshrine node constants'!$A$3:$D$9986,4,FALSE),""))</f>
        <v>Grahtwood</v>
      </c>
      <c r="S51" s="19" t="str">
        <f>IF(AND(R51&lt;&gt;"",NOT(ISERROR(R51))),R51,IF(P51&lt;&gt;"",IF(NOT(ISERROR(VLOOKUP(P51,'ESO Dungeon constants'!$D$3:$H$9999,5,FALSE))),VLOOKUP(P51,'ESO Dungeon constants'!$D$3:$I$9999,6,FALSE),VLOOKUP(P51,'ESO zone constants'!$H$3:$K$9985,4,FALSE)),""))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constants'!$D$3:$H$4951,5,FALSE),""),""),"")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constants'!$D$3:$H$4951,5,FALSE),""),""),"")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constants'!$D$3:$H$4951,5,FALSE),""),""),"")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constants'!$D$3:$H$4951,5,FALSE),""),""),"")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constants'!$D$3:$H$4951,5,FALSE),""),""),"")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constants'!$D$3:$H$9999,5,FALSE),""),"")</f>
        <v>92</v>
      </c>
      <c r="Q52" t="str">
        <f>IF(AND(O52&lt;&gt;"",NOT(ISERROR(O52))),O52, IF(AND(K52&lt;&gt;"",K52&gt;0,NOT(ISERROR(K52))),VLOOKUP(K52,'ESO wayshrine node constants'!$A$3:$D$9986,4,FALSE),""))</f>
        <v>Bangkorai</v>
      </c>
      <c r="S52" s="19" t="str">
        <f>IF(AND(R52&lt;&gt;"",NOT(ISERROR(R52))),R52,IF(P52&lt;&gt;"",IF(NOT(ISERROR(VLOOKUP(P52,'ESO Dungeon constants'!$D$3:$H$9999,5,FALSE))),VLOOKUP(P52,'ESO Dungeon constants'!$D$3:$I$9999,6,FALSE),VLOOKUP(P52,'ESO zone constants'!$H$3:$K$9985,4,FALSE)),""))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constants'!$D$3:$H$4951,5,FALSE),""),""),"")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constants'!$D$3:$H$4951,5,FALSE),""),""),"")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constants'!$D$3:$H$4951,5,FALSE),""),""),"")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constants'!$D$3:$H$4951,5,FALSE),""),""),"")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constants'!$D$3:$H$4951,5,FALSE),""),""),"")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338</v>
      </c>
      <c r="B53" t="s">
        <v>1266</v>
      </c>
      <c r="C53" t="s">
        <v>1267</v>
      </c>
      <c r="D53" s="3">
        <f t="shared" si="0"/>
        <v>338</v>
      </c>
      <c r="E53" s="63"/>
      <c r="G53" s="8" t="s">
        <v>1652</v>
      </c>
      <c r="I53" t="s">
        <v>97</v>
      </c>
      <c r="J53" t="s">
        <v>97</v>
      </c>
      <c r="K53">
        <v>326</v>
      </c>
      <c r="L53">
        <v>326</v>
      </c>
      <c r="M53">
        <v>326</v>
      </c>
      <c r="N53">
        <v>0</v>
      </c>
      <c r="O53" s="70" t="s">
        <v>45</v>
      </c>
      <c r="P53" s="3">
        <f>IF(AND(G53&lt;&gt;"LIBSETS_SETTYPE_BATTLEGROUND",G53&lt;&gt;"LIBSETS_SETTYPE_SPECIAL",G53&lt;&gt;"LIBSETS_SETTYPE_MYTHIC"), IF(Q53&lt;&gt;"",VLOOKUP(Q53,'ESO zone constants'!$D$3:$H$9999,5,FALSE),""),"")</f>
        <v>973</v>
      </c>
      <c r="Q53" t="str">
        <f>IF(AND(O53&lt;&gt;"",NOT(ISERROR(O53))),O53, IF(AND(K53&lt;&gt;"",K53&gt;0,NOT(ISERROR(K53))),VLOOKUP(K53,'ESO wayshrine node constants'!$A$3:$D$9986,4,FALSE),""))</f>
        <v>Bloodroot Forge</v>
      </c>
      <c r="S53" s="19" t="str">
        <f>IF(AND(R53&lt;&gt;"",NOT(ISERROR(R53))),R53,IF(P53&lt;&gt;"",IF(NOT(ISERROR(VLOOKUP(P53,'ESO Dungeon constants'!$D$3:$H$9999,5,FALSE))),VLOOKUP(P53,'ESO Dungeon constants'!$D$3:$I$9999,6,FALSE),VLOOKUP(P53,'ESO zone constants'!$H$3:$K$9985,4,FALSE)),""))</f>
        <v>DLC_HORNS_OF_THE_REACH</v>
      </c>
      <c r="T53" s="3" t="str">
        <f>IF(S53&lt;&gt;"",VLOOKUP(S53,'LibSets constants'!$B$4:$C$1000,2,FALSE),"")</f>
        <v>Horns of the Reach</v>
      </c>
      <c r="V53" s="44" t="str">
        <f>IF(U53&lt;&gt;"",IF(U53&lt;&gt;"LIBSETS_DROP_MECHANIC_MONSTER_NAME",VLOOKUP(U53,'LibSets constants'!$I$4:$L$1000,3,FALSE),""),"")</f>
        <v/>
      </c>
      <c r="W53" s="44" t="str">
        <f>IF(U53&lt;&gt;"",IF(U53&lt;&gt;"LIBSETS_DROP_MECHANIC_MONSTER_NAME",VLOOKUP(U53,'LibSets constants'!$I$4:$L$1000,4,FALSE),""),"")</f>
        <v/>
      </c>
      <c r="X53" s="3" t="str">
        <f>IF(G53&lt;&gt;"LIBSETS_SETTYPE_BATTLEGROUND",IF(G53&lt;&gt;"LIBSETS_SETTYPE_SPECIAL",IF(Y53&lt;&gt;"",VLOOKUP(Y53,'ESO zone constants'!$D$3:$H$4951,5,FALSE),""),""),"")</f>
        <v/>
      </c>
      <c r="Z53" s="45"/>
      <c r="AA53" s="44" t="str">
        <f>IF(Z53&lt;&gt;"",IF(Z53&lt;&gt;"LIBSETS_DROP_MECHANIC_MONSTER_NAME",VLOOKUP(Z53,'LibSets constants'!$I$4:$L$1000,3,FALSE),""),"")</f>
        <v/>
      </c>
      <c r="AB53" s="44" t="str">
        <f>IF(Z53&lt;&gt;"",IF(Z53&lt;&gt;"LIBSETS_DROP_MECHANIC_MONSTER_NAME",VLOOKUP(Z53,'LibSets constants'!$I$4:$L$1000,4,FALSE),""),"")</f>
        <v/>
      </c>
      <c r="AC53" s="3" t="str">
        <f>IF(G53&lt;&gt;"LIBSETS_SETTYPE_BATTLEGROUND",IF(G53&lt;&gt;"LIBSETS_SETTYPE_SPECIAL",IF(AD53&lt;&gt;"",VLOOKUP(AD53,'ESO zone constants'!$D$3:$H$4951,5,FALSE),""),""),"")</f>
        <v/>
      </c>
      <c r="AE53" s="45"/>
      <c r="AF53" s="44" t="str">
        <f>IF(AE53&lt;&gt;"",IF(AE53&lt;&gt;"LIBSETS_DROP_MECHANIC_MONSTER_NAME",VLOOKUP(AE53,'LibSets constants'!$I$4:$L$1000,3,FALSE),""),"")</f>
        <v/>
      </c>
      <c r="AG53" s="44" t="str">
        <f>IF(AE53&lt;&gt;"",IF(AE53&lt;&gt;"LIBSETS_DROP_MECHANIC_MONSTER_NAME",VLOOKUP(AE53,'LibSets constants'!$I$4:$L$1000,4,FALSE),""),"")</f>
        <v/>
      </c>
      <c r="AH53" s="3" t="str">
        <f>IF(G53&lt;&gt;"LIBSETS_SETTYPE_BATTLEGROUND",IF(G53&lt;&gt;"LIBSETS_SETTYPE_SPECIAL",IF(AI53&lt;&gt;"",VLOOKUP(AI53,'ESO zone constants'!$D$3:$H$4951,5,FALSE),""),""),"")</f>
        <v/>
      </c>
      <c r="AJ53" s="45"/>
      <c r="AK53" s="44" t="str">
        <f>IF(AJ53&lt;&gt;"",IF(AJ53&lt;&gt;"LIBSETS_DROP_MECHANIC_MONSTER_NAME",VLOOKUP(AJ53,'LibSets constants'!$I$4:$L$1000,3,FALSE),""),"")</f>
        <v/>
      </c>
      <c r="AL53" s="44" t="str">
        <f>IF(AJ53&lt;&gt;"",IF(AJ53&lt;&gt;"LIBSETS_DROP_MECHANIC_MONSTER_NAME",VLOOKUP(AJ53,'LibSets constants'!$I$4:$L$1000,4,FALSE),""),"")</f>
        <v/>
      </c>
      <c r="AM53" s="3" t="str">
        <f>IF(G53&lt;&gt;"LIBSETS_SETTYPE_BATTLEGROUND",IF(G53&lt;&gt;"LIBSETS_SETTYPE_SPECIAL",IF(AN53&lt;&gt;"",VLOOKUP(AN53,'ESO zone constants'!$D$3:$H$4951,5,FALSE),""),""),"")</f>
        <v/>
      </c>
      <c r="AO53" s="45"/>
      <c r="AP53" s="44" t="str">
        <f>IF(AO53&lt;&gt;"",IF(AO53&lt;&gt;"LIBSETS_DROP_MECHANIC_MONSTER_NAME",VLOOKUP(AO53,'LibSets constants'!$I$4:$L$1000,3,FALSE),""),"")</f>
        <v/>
      </c>
      <c r="AQ53" s="44" t="str">
        <f>IF(AO53&lt;&gt;"",IF(AO53&lt;&gt;"LIBSETS_DROP_MECHANIC_MONSTER_NAME",VLOOKUP(AO53,'LibSets constants'!$I$4:$L$1000,4,FALSE),""),"")</f>
        <v/>
      </c>
      <c r="AR53" s="3" t="str">
        <f>IF(G53&lt;&gt;"LIBSETS_SETTYPE_BATTLEGROUND",IF(G53&lt;&gt;"LIBSETS_SETTYPE_SPECIAL",IF(AS53&lt;&gt;"",VLOOKUP(AS53,'ESO zone constants'!$D$3:$H$4951,5,FALSE),""),""),"")</f>
        <v/>
      </c>
      <c r="AT53" s="45"/>
      <c r="AU53" s="44" t="str">
        <f>IF(AT53&lt;&gt;"",IF(AT53&lt;&gt;"LIBSETS_DROP_MECHANIC_MONSTER_NAME",VLOOKUP(AT53,'LibSets constants'!$I$4:$L$1000,3,FALSE),""),"")</f>
        <v/>
      </c>
      <c r="AV53" s="44" t="str">
        <f>IF(AT53&lt;&gt;"",IF(AT53&lt;&gt;"LIBSETS_DROP_MECHANIC_MONSTER_NAME",VLOOKUP(AT53,'LibSets constants'!$I$4:$L$1000,4,FALSE),""),"")</f>
        <v/>
      </c>
      <c r="AW53" s="21" t="str">
        <f t="shared" si="1"/>
        <v>[338] = {wayshrines={326,326,326,}, dlcId=DLC_HORNS_OF_THE_REACH</v>
      </c>
      <c r="AX53" s="21" t="str">
        <f t="shared" si="2"/>
        <v>, zoneIds={973}, veteran=false</v>
      </c>
      <c r="AY53" s="21" t="str">
        <f t="shared" si="3"/>
        <v>, setType=LIBSETS_SETTYPE_DUNGEON</v>
      </c>
      <c r="AZ53" s="21" t="str">
        <f t="shared" si="4"/>
        <v>},</v>
      </c>
      <c r="BA53" s="21" t="str">
        <f t="shared" si="5"/>
        <v xml:space="preserve"> --Flame Blossom / Flammenblüte   [Bloodroot Forge]</v>
      </c>
    </row>
    <row r="54" spans="1:53" x14ac:dyDescent="0.25">
      <c r="A54" s="12">
        <v>339</v>
      </c>
      <c r="B54" t="s">
        <v>1268</v>
      </c>
      <c r="C54" t="s">
        <v>1269</v>
      </c>
      <c r="D54" s="3">
        <f t="shared" si="0"/>
        <v>339</v>
      </c>
      <c r="E54" s="63"/>
      <c r="G54" s="8" t="s">
        <v>1652</v>
      </c>
      <c r="I54" t="s">
        <v>97</v>
      </c>
      <c r="J54" t="s">
        <v>97</v>
      </c>
      <c r="K54">
        <v>326</v>
      </c>
      <c r="L54">
        <v>326</v>
      </c>
      <c r="M54">
        <v>326</v>
      </c>
      <c r="N54">
        <v>0</v>
      </c>
      <c r="O54" s="70" t="s">
        <v>45</v>
      </c>
      <c r="P54" s="3">
        <f>IF(AND(G54&lt;&gt;"LIBSETS_SETTYPE_BATTLEGROUND",G54&lt;&gt;"LIBSETS_SETTYPE_SPECIAL",G54&lt;&gt;"LIBSETS_SETTYPE_MYTHIC"), IF(Q54&lt;&gt;"",VLOOKUP(Q54,'ESO zone constants'!$D$3:$H$9999,5,FALSE),""),"")</f>
        <v>973</v>
      </c>
      <c r="Q54" t="str">
        <f>IF(AND(O54&lt;&gt;"",NOT(ISERROR(O54))),O54, IF(AND(K54&lt;&gt;"",K54&gt;0,NOT(ISERROR(K54))),VLOOKUP(K54,'ESO wayshrine node constants'!$A$3:$D$9986,4,FALSE),""))</f>
        <v>Bloodroot Forge</v>
      </c>
      <c r="S54" s="19" t="str">
        <f>IF(AND(R54&lt;&gt;"",NOT(ISERROR(R54))),R54,IF(P54&lt;&gt;"",IF(NOT(ISERROR(VLOOKUP(P54,'ESO Dungeon constants'!$D$3:$H$9999,5,FALSE))),VLOOKUP(P54,'ESO Dungeon constants'!$D$3:$I$9999,6,FALSE),VLOOKUP(P54,'ESO zone constants'!$H$3:$K$9985,4,FALSE)),""))</f>
        <v>DLC_HORNS_OF_THE_REACH</v>
      </c>
      <c r="T54" s="3" t="str">
        <f>IF(S54&lt;&gt;"",VLOOKUP(S54,'LibSets constants'!$B$4:$C$1000,2,FALSE),"")</f>
        <v>Horns of the Reach</v>
      </c>
      <c r="V54" s="44" t="str">
        <f>IF(U54&lt;&gt;"",IF(U54&lt;&gt;"LIBSETS_DROP_MECHANIC_MONSTER_NAME",VLOOKUP(U54,'LibSets constants'!$I$4:$L$1000,3,FALSE),""),"")</f>
        <v/>
      </c>
      <c r="W54" s="44" t="str">
        <f>IF(U54&lt;&gt;"",IF(U54&lt;&gt;"LIBSETS_DROP_MECHANIC_MONSTER_NAME",VLOOKUP(U54,'LibSets constants'!$I$4:$L$1000,4,FALSE),""),"")</f>
        <v/>
      </c>
      <c r="X54" s="3" t="str">
        <f>IF(G54&lt;&gt;"LIBSETS_SETTYPE_BATTLEGROUND",IF(G54&lt;&gt;"LIBSETS_SETTYPE_SPECIAL",IF(Y54&lt;&gt;"",VLOOKUP(Y54,'ESO zone constants'!$D$3:$H$4951,5,FALSE),""),""),"")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constants'!$D$3:$H$4951,5,FALSE),""),""),"")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constants'!$D$3:$H$4951,5,FALSE),""),""),"")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constants'!$D$3:$H$4951,5,FALSE),""),""),"")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constants'!$D$3:$H$4951,5,FALSE),""),""),"")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[339] = {wayshrines={326,326,326,}, dlcId=DLC_HORNS_OF_THE_REACH</v>
      </c>
      <c r="AX54" s="21" t="str">
        <f t="shared" si="2"/>
        <v>, zoneIds={973}, veteran=false</v>
      </c>
      <c r="AY54" s="21" t="str">
        <f t="shared" si="3"/>
        <v>, setType=LIBSETS_SETTYPE_DUNGEON</v>
      </c>
      <c r="AZ54" s="21" t="str">
        <f t="shared" si="4"/>
        <v>},</v>
      </c>
      <c r="BA54" s="21" t="str">
        <f t="shared" si="5"/>
        <v xml:space="preserve"> --Blooddrinker / Bluttrinker   [Bloodroot Forge]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constants'!$D$3:$H$9999,5,FALSE),""),"")</f>
        <v>347</v>
      </c>
      <c r="Q55" t="str">
        <f>IF(AND(O55&lt;&gt;"",NOT(ISERROR(O55))),O55, IF(AND(K55&lt;&gt;"",K55&gt;0,NOT(ISERROR(K55))),VLOOKUP(K55,'ESO wayshrine node constants'!$A$3:$D$9986,4,FALSE),""))</f>
        <v>Coldharbour</v>
      </c>
      <c r="S55" s="19" t="str">
        <f>IF(AND(R55&lt;&gt;"",NOT(ISERROR(R55))),R55,IF(P55&lt;&gt;"",IF(NOT(ISERROR(VLOOKUP(P55,'ESO Dungeon constants'!$D$3:$H$9999,5,FALSE))),VLOOKUP(P55,'ESO Dungeon constants'!$D$3:$I$9999,6,FALSE),VLOOKUP(P55,'ESO zone constants'!$H$3:$K$9985,4,FALSE)),""))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constants'!$D$3:$H$4951,5,FALSE),""),""),"")</f>
        <v>347</v>
      </c>
      <c r="Y55" t="str">
        <f>VLOOKUP(L55,'ESO wayshrine node constants'!$A$3:$D$9986,4,FALSE)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constants'!$D$3:$H$4951,5,FALSE),""),""),"")</f>
        <v>347</v>
      </c>
      <c r="AD55" t="str">
        <f>VLOOKUP(M55,'ESO wayshrine node constants'!$A$3:$D$9986,4,FALSE)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constants'!$D$3:$H$4951,5,FALSE),""),""),"")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constants'!$D$3:$H$4951,5,FALSE),""),""),"")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constants'!$D$3:$H$4951,5,FALSE),""),""),"")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constants'!$D$3:$H$9999,5,FALSE),""),"")</f>
        <v>347</v>
      </c>
      <c r="Q56" t="str">
        <f>IF(AND(O56&lt;&gt;"",NOT(ISERROR(O56))),O56, IF(AND(K56&lt;&gt;"",K56&gt;0,NOT(ISERROR(K56))),VLOOKUP(K56,'ESO wayshrine node constants'!$A$3:$D$9986,4,FALSE),""))</f>
        <v>Coldharbour</v>
      </c>
      <c r="S56" s="19" t="str">
        <f>IF(AND(R56&lt;&gt;"",NOT(ISERROR(R56))),R56,IF(P56&lt;&gt;"",IF(NOT(ISERROR(VLOOKUP(P56,'ESO Dungeon constants'!$D$3:$H$9999,5,FALSE))),VLOOKUP(P56,'ESO Dungeon constants'!$D$3:$I$9999,6,FALSE),VLOOKUP(P56,'ESO zone constants'!$H$3:$K$9985,4,FALSE)),""))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constants'!$D$3:$H$4951,5,FALSE),""),""),"")</f>
        <v>347</v>
      </c>
      <c r="Y56" t="str">
        <f>VLOOKUP(L56,'ESO wayshrine node constants'!$A$3:$D$9986,4,FALSE)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constants'!$D$3:$H$4951,5,FALSE),""),""),"")</f>
        <v>347</v>
      </c>
      <c r="AD56" t="str">
        <f>VLOOKUP(M56,'ESO wayshrine node constants'!$A$3:$D$9986,4,FALSE)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constants'!$D$3:$H$4951,5,FALSE),""),""),"")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constants'!$D$3:$H$4951,5,FALSE),""),""),"")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constants'!$D$3:$H$4951,5,FALSE),""),""),"")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constants'!$D$3:$H$9999,5,FALSE),""),"")</f>
        <v>19</v>
      </c>
      <c r="Q57" t="str">
        <f>IF(AND(O57&lt;&gt;"",NOT(ISERROR(O57))),O57, IF(AND(K57&lt;&gt;"",K57&gt;0,NOT(ISERROR(K57))),VLOOKUP(K57,'ESO wayshrine node constants'!$A$3:$D$9986,4,FALSE),""))</f>
        <v>Stormhaven</v>
      </c>
      <c r="S57" s="19" t="str">
        <f>IF(AND(R57&lt;&gt;"",NOT(ISERROR(R57))),R57,IF(P57&lt;&gt;"",IF(NOT(ISERROR(VLOOKUP(P57,'ESO Dungeon constants'!$D$3:$H$9999,5,FALSE))),VLOOKUP(P57,'ESO Dungeon constants'!$D$3:$I$9999,6,FALSE),VLOOKUP(P57,'ESO zone constants'!$H$3:$K$9985,4,FALSE)),""))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constants'!$D$3:$H$4951,5,FALSE),""),""),"")</f>
        <v>383</v>
      </c>
      <c r="Y57" t="str">
        <f>VLOOKUP(L57,'ESO wayshrine node constants'!$A$3:$D$9986,4,FALSE)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constants'!$D$3:$H$4951,5,FALSE),""),""),"")</f>
        <v>57</v>
      </c>
      <c r="AD57" t="str">
        <f>VLOOKUP(M57,'ESO wayshrine node constants'!$A$3:$D$9986,4,FALSE)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constants'!$D$3:$H$4951,5,FALSE),""),""),"")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constants'!$D$3:$H$4951,5,FALSE),""),""),"")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constants'!$D$3:$H$4951,5,FALSE),""),""),"")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constants'!$D$3:$H$9999,5,FALSE),""),"")</f>
        <v>181</v>
      </c>
      <c r="Q58" t="str">
        <f>IF(AND(O58&lt;&gt;"",NOT(ISERROR(O58))),O58, IF(AND(K58&lt;&gt;"",K58&gt;0,NOT(ISERROR(K58))),VLOOKUP(K58,'ESO wayshrine node constants'!$A$3:$D$9986,4,FALSE),""))</f>
        <v>Cyrodiil</v>
      </c>
      <c r="S58" s="19" t="str">
        <f>IF(AND(R58&lt;&gt;"",NOT(ISERROR(R58))),R58,IF(P58&lt;&gt;"",IF(NOT(ISERROR(VLOOKUP(P58,'ESO Dungeon constants'!$D$3:$H$9999,5,FALSE))),VLOOKUP(P58,'ESO Dungeon constants'!$D$3:$I$9999,6,FALSE),VLOOKUP(P58,'ESO zone constants'!$H$3:$K$9985,4,FALSE)),""))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constants'!$D$3:$H$4951,5,FALSE),""),""),"")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constants'!$D$3:$H$4951,5,FALSE),""),""),"")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constants'!$D$3:$H$4951,5,FALSE),""),""),"")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constants'!$D$3:$H$4951,5,FALSE),""),""),"")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constants'!$D$3:$H$4951,5,FALSE),""),""),"")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340</v>
      </c>
      <c r="B59" t="s">
        <v>1270</v>
      </c>
      <c r="C59" t="s">
        <v>1271</v>
      </c>
      <c r="D59" s="3">
        <f t="shared" si="0"/>
        <v>340</v>
      </c>
      <c r="E59" s="63"/>
      <c r="G59" s="8" t="s">
        <v>1652</v>
      </c>
      <c r="I59" t="s">
        <v>97</v>
      </c>
      <c r="J59" t="s">
        <v>97</v>
      </c>
      <c r="K59">
        <v>326</v>
      </c>
      <c r="L59">
        <v>326</v>
      </c>
      <c r="M59">
        <v>326</v>
      </c>
      <c r="N59">
        <v>0</v>
      </c>
      <c r="O59" s="70" t="s">
        <v>45</v>
      </c>
      <c r="P59" s="3">
        <f>IF(AND(G59&lt;&gt;"LIBSETS_SETTYPE_BATTLEGROUND",G59&lt;&gt;"LIBSETS_SETTYPE_SPECIAL",G59&lt;&gt;"LIBSETS_SETTYPE_MYTHIC"), IF(Q59&lt;&gt;"",VLOOKUP(Q59,'ESO zone constants'!$D$3:$H$9999,5,FALSE),""),"")</f>
        <v>973</v>
      </c>
      <c r="Q59" t="str">
        <f>IF(AND(O59&lt;&gt;"",NOT(ISERROR(O59))),O59, IF(AND(K59&lt;&gt;"",K59&gt;0,NOT(ISERROR(K59))),VLOOKUP(K59,'ESO wayshrine node constants'!$A$3:$D$9986,4,FALSE),""))</f>
        <v>Bloodroot Forge</v>
      </c>
      <c r="S59" s="19" t="str">
        <f>IF(AND(R59&lt;&gt;"",NOT(ISERROR(R59))),R59,IF(P59&lt;&gt;"",IF(NOT(ISERROR(VLOOKUP(P59,'ESO Dungeon constants'!$D$3:$H$9999,5,FALSE))),VLOOKUP(P59,'ESO Dungeon constants'!$D$3:$I$9999,6,FALSE),VLOOKUP(P59,'ESO zone constants'!$H$3:$K$9985,4,FALSE)),""))</f>
        <v>DLC_HORNS_OF_THE_REACH</v>
      </c>
      <c r="T59" s="3" t="str">
        <f>IF(S59&lt;&gt;"",VLOOKUP(S59,'LibSets constants'!$B$4:$C$1000,2,FALSE),"")</f>
        <v>Horns of the Reach</v>
      </c>
      <c r="V59" s="44" t="str">
        <f>IF(U59&lt;&gt;"",IF(U59&lt;&gt;"LIBSETS_DROP_MECHANIC_MONSTER_NAME",VLOOKUP(U59,'LibSets constants'!$I$4:$L$1000,3,FALSE),""),"")</f>
        <v/>
      </c>
      <c r="W59" s="44" t="str">
        <f>IF(U59&lt;&gt;"",IF(U59&lt;&gt;"LIBSETS_DROP_MECHANIC_MONSTER_NAME",VLOOKUP(U59,'LibSets constants'!$I$4:$L$1000,4,FALSE),""),"")</f>
        <v/>
      </c>
      <c r="X59" s="3" t="str">
        <f>IF(G59&lt;&gt;"LIBSETS_SETTYPE_BATTLEGROUND",IF(G59&lt;&gt;"LIBSETS_SETTYPE_SPECIAL",IF(Y59&lt;&gt;"",VLOOKUP(Y59,'ESO zone constants'!$D$3:$H$4951,5,FALSE),""),""),"")</f>
        <v/>
      </c>
      <c r="Z59" s="45"/>
      <c r="AA59" s="44" t="str">
        <f>IF(Z59&lt;&gt;"",IF(Z59&lt;&gt;"LIBSETS_DROP_MECHANIC_MONSTER_NAME",VLOOKUP(Z59,'LibSets constants'!$I$4:$L$1000,3,FALSE),""),"")</f>
        <v/>
      </c>
      <c r="AB59" s="44" t="str">
        <f>IF(Z59&lt;&gt;"",IF(Z59&lt;&gt;"LIBSETS_DROP_MECHANIC_MONSTER_NAME",VLOOKUP(Z59,'LibSets constants'!$I$4:$L$1000,4,FALSE),""),"")</f>
        <v/>
      </c>
      <c r="AC59" s="3" t="str">
        <f>IF(G59&lt;&gt;"LIBSETS_SETTYPE_BATTLEGROUND",IF(G59&lt;&gt;"LIBSETS_SETTYPE_SPECIAL",IF(AD59&lt;&gt;"",VLOOKUP(AD59,'ESO zone constants'!$D$3:$H$4951,5,FALSE),""),""),"")</f>
        <v/>
      </c>
      <c r="AE59" s="45"/>
      <c r="AF59" s="44" t="str">
        <f>IF(AE59&lt;&gt;"",IF(AE59&lt;&gt;"LIBSETS_DROP_MECHANIC_MONSTER_NAME",VLOOKUP(AE59,'LibSets constants'!$I$4:$L$1000,3,FALSE),""),"")</f>
        <v/>
      </c>
      <c r="AG59" s="44" t="str">
        <f>IF(AE59&lt;&gt;"",IF(AE59&lt;&gt;"LIBSETS_DROP_MECHANIC_MONSTER_NAME",VLOOKUP(AE59,'LibSets constants'!$I$4:$L$1000,4,FALSE),""),"")</f>
        <v/>
      </c>
      <c r="AH59" s="3" t="str">
        <f>IF(G59&lt;&gt;"LIBSETS_SETTYPE_BATTLEGROUND",IF(G59&lt;&gt;"LIBSETS_SETTYPE_SPECIAL",IF(AI59&lt;&gt;"",VLOOKUP(AI59,'ESO zone constants'!$D$3:$H$4951,5,FALSE),""),""),"")</f>
        <v/>
      </c>
      <c r="AJ59" s="45"/>
      <c r="AK59" s="44" t="str">
        <f>IF(AJ59&lt;&gt;"",IF(AJ59&lt;&gt;"LIBSETS_DROP_MECHANIC_MONSTER_NAME",VLOOKUP(AJ59,'LibSets constants'!$I$4:$L$1000,3,FALSE),""),"")</f>
        <v/>
      </c>
      <c r="AL59" s="44" t="str">
        <f>IF(AJ59&lt;&gt;"",IF(AJ59&lt;&gt;"LIBSETS_DROP_MECHANIC_MONSTER_NAME",VLOOKUP(AJ59,'LibSets constants'!$I$4:$L$1000,4,FALSE),""),"")</f>
        <v/>
      </c>
      <c r="AM59" s="3" t="str">
        <f>IF(G59&lt;&gt;"LIBSETS_SETTYPE_BATTLEGROUND",IF(G59&lt;&gt;"LIBSETS_SETTYPE_SPECIAL",IF(AN59&lt;&gt;"",VLOOKUP(AN59,'ESO zone constants'!$D$3:$H$4951,5,FALSE),""),""),"")</f>
        <v/>
      </c>
      <c r="AO59" s="45"/>
      <c r="AP59" s="44" t="str">
        <f>IF(AO59&lt;&gt;"",IF(AO59&lt;&gt;"LIBSETS_DROP_MECHANIC_MONSTER_NAME",VLOOKUP(AO59,'LibSets constants'!$I$4:$L$1000,3,FALSE),""),"")</f>
        <v/>
      </c>
      <c r="AQ59" s="44" t="str">
        <f>IF(AO59&lt;&gt;"",IF(AO59&lt;&gt;"LIBSETS_DROP_MECHANIC_MONSTER_NAME",VLOOKUP(AO59,'LibSets constants'!$I$4:$L$1000,4,FALSE),""),"")</f>
        <v/>
      </c>
      <c r="AR59" s="3" t="str">
        <f>IF(G59&lt;&gt;"LIBSETS_SETTYPE_BATTLEGROUND",IF(G59&lt;&gt;"LIBSETS_SETTYPE_SPECIAL",IF(AS59&lt;&gt;"",VLOOKUP(AS59,'ESO zone constants'!$D$3:$H$4951,5,FALSE),""),""),"")</f>
        <v/>
      </c>
      <c r="AT59" s="45"/>
      <c r="AU59" s="44" t="str">
        <f>IF(AT59&lt;&gt;"",IF(AT59&lt;&gt;"LIBSETS_DROP_MECHANIC_MONSTER_NAME",VLOOKUP(AT59,'LibSets constants'!$I$4:$L$1000,3,FALSE),""),"")</f>
        <v/>
      </c>
      <c r="AV59" s="44" t="str">
        <f>IF(AT59&lt;&gt;"",IF(AT59&lt;&gt;"LIBSETS_DROP_MECHANIC_MONSTER_NAME",VLOOKUP(AT59,'LibSets constants'!$I$4:$L$1000,4,FALSE),""),"")</f>
        <v/>
      </c>
      <c r="AW59" s="21" t="str">
        <f t="shared" si="1"/>
        <v>[340] = {wayshrines={326,326,326,}, dlcId=DLC_HORNS_OF_THE_REACH</v>
      </c>
      <c r="AX59" s="21" t="str">
        <f t="shared" si="2"/>
        <v>, zoneIds={973}, veteran=false</v>
      </c>
      <c r="AY59" s="21" t="str">
        <f t="shared" si="3"/>
        <v>, setType=LIBSETS_SETTYPE_DUNGEON</v>
      </c>
      <c r="AZ59" s="21" t="str">
        <f t="shared" si="4"/>
        <v>},</v>
      </c>
      <c r="BA59" s="21" t="str">
        <f t="shared" si="5"/>
        <v xml:space="preserve"> --Hagraven's Garden / Vettelgarten   [Bloodroot Forge]</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constants'!$D$3:$H$9999,5,FALSE),""),"")</f>
        <v>20</v>
      </c>
      <c r="Q60" t="str">
        <f>IF(AND(O60&lt;&gt;"",NOT(ISERROR(O60))),O60, IF(AND(K60&lt;&gt;"",K60&gt;0,NOT(ISERROR(K60))),VLOOKUP(K60,'ESO wayshrine node constants'!$A$3:$D$9986,4,FALSE),""))</f>
        <v>Rivenspire</v>
      </c>
      <c r="S60" s="19" t="str">
        <f>IF(AND(R60&lt;&gt;"",NOT(ISERROR(R60))),R60,IF(P60&lt;&gt;"",IF(NOT(ISERROR(VLOOKUP(P60,'ESO Dungeon constants'!$D$3:$H$9999,5,FALSE))),VLOOKUP(P60,'ESO Dungeon constants'!$D$3:$I$9999,6,FALSE),VLOOKUP(P60,'ESO zone constants'!$H$3:$K$9985,4,FALSE)),""))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constants'!$D$3:$H$4951,5,FALSE),""),""),"")</f>
        <v>108</v>
      </c>
      <c r="Y60" t="str">
        <f>VLOOKUP(L60,'ESO wayshrine node constants'!$A$3:$D$9986,4,FALSE)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constants'!$D$3:$H$4951,5,FALSE),""),""),"")</f>
        <v>117</v>
      </c>
      <c r="AD60" t="str">
        <f>VLOOKUP(M60,'ESO wayshrine node constants'!$A$3:$D$9986,4,FALSE)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constants'!$D$3:$H$4951,5,FALSE),""),""),"")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constants'!$D$3:$H$4951,5,FALSE),""),""),"")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constants'!$D$3:$H$4951,5,FALSE),""),""),"")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constants'!$D$3:$H$9999,5,FALSE),""),"")</f>
        <v>92</v>
      </c>
      <c r="Q61" t="str">
        <f>IF(AND(O61&lt;&gt;"",NOT(ISERROR(O61))),O61, IF(AND(K61&lt;&gt;"",K61&gt;0,NOT(ISERROR(K61))),VLOOKUP(K61,'ESO wayshrine node constants'!$A$3:$D$9986,4,FALSE),""))</f>
        <v>Bangkorai</v>
      </c>
      <c r="S61" s="19" t="str">
        <f>IF(AND(R61&lt;&gt;"",NOT(ISERROR(R61))),R61,IF(P61&lt;&gt;"",IF(NOT(ISERROR(VLOOKUP(P61,'ESO Dungeon constants'!$D$3:$H$9999,5,FALSE))),VLOOKUP(P61,'ESO Dungeon constants'!$D$3:$I$9999,6,FALSE),VLOOKUP(P61,'ESO zone constants'!$H$3:$K$9985,4,FALSE)),""))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constants'!$D$3:$H$4951,5,FALSE),""),""),"")</f>
        <v>382</v>
      </c>
      <c r="Y61" t="str">
        <f>VLOOKUP(L61,'ESO wayshrine node constants'!$A$3:$D$9986,4,FALSE)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constants'!$D$3:$H$4951,5,FALSE),""),""),"")</f>
        <v>103</v>
      </c>
      <c r="AD61" t="str">
        <f>VLOOKUP(M61,'ESO wayshrine node constants'!$A$3:$D$9986,4,FALSE)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constants'!$D$3:$H$4951,5,FALSE),""),""),"")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constants'!$D$3:$H$4951,5,FALSE),""),""),"")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constants'!$D$3:$H$4951,5,FALSE),""),""),"")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constants'!$D$3:$H$9999,5,FALSE),""),"")</f>
        <v>92</v>
      </c>
      <c r="Q62" t="str">
        <f>IF(AND(O62&lt;&gt;"",NOT(ISERROR(O62))),O62, IF(AND(K62&lt;&gt;"",K62&gt;0,NOT(ISERROR(K62))),VLOOKUP(K62,'ESO wayshrine node constants'!$A$3:$D$9986,4,FALSE),""))</f>
        <v>Bangkorai</v>
      </c>
      <c r="S62" s="19" t="str">
        <f>IF(AND(R62&lt;&gt;"",NOT(ISERROR(R62))),R62,IF(P62&lt;&gt;"",IF(NOT(ISERROR(VLOOKUP(P62,'ESO Dungeon constants'!$D$3:$H$9999,5,FALSE))),VLOOKUP(P62,'ESO Dungeon constants'!$D$3:$I$9999,6,FALSE),VLOOKUP(P62,'ESO zone constants'!$H$3:$K$9985,4,FALSE)),""))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constants'!$D$3:$H$4951,5,FALSE),""),""),"")</f>
        <v>382</v>
      </c>
      <c r="Y62" t="str">
        <f>VLOOKUP(L62,'ESO wayshrine node constants'!$A$3:$D$9986,4,FALSE)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constants'!$D$3:$H$4951,5,FALSE),""),""),"")</f>
        <v>103</v>
      </c>
      <c r="AD62" t="str">
        <f>VLOOKUP(M62,'ESO wayshrine node constants'!$A$3:$D$9986,4,FALSE)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constants'!$D$3:$H$4951,5,FALSE),""),""),"")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constants'!$D$3:$H$4951,5,FALSE),""),""),"")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constants'!$D$3:$H$4951,5,FALSE),""),""),"")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constants'!$D$3:$H$9999,5,FALSE),""),"")</f>
        <v>104</v>
      </c>
      <c r="Q63" t="str">
        <f>IF(AND(O63&lt;&gt;"",NOT(ISERROR(O63))),O63, IF(AND(K63&lt;&gt;"",K63&gt;0,NOT(ISERROR(K63))),VLOOKUP(K63,'ESO wayshrine node constants'!$A$3:$D$9986,4,FALSE),""))</f>
        <v>Alik'r Desert</v>
      </c>
      <c r="S63" s="19" t="str">
        <f>IF(AND(R63&lt;&gt;"",NOT(ISERROR(R63))),R63,IF(P63&lt;&gt;"",IF(NOT(ISERROR(VLOOKUP(P63,'ESO Dungeon constants'!$D$3:$H$9999,5,FALSE))),VLOOKUP(P63,'ESO Dungeon constants'!$D$3:$I$9999,6,FALSE),VLOOKUP(P63,'ESO zone constants'!$H$3:$K$9985,4,FALSE)),""))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constants'!$D$3:$H$4951,5,FALSE),""),""),"")</f>
        <v>58</v>
      </c>
      <c r="Y63" t="str">
        <f>VLOOKUP(L63,'ESO wayshrine node constants'!$A$3:$D$9986,4,FALSE)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constants'!$D$3:$H$4951,5,FALSE),""),""),"")</f>
        <v>101</v>
      </c>
      <c r="AD63" t="str">
        <f>VLOOKUP(M63,'ESO wayshrine node constants'!$A$3:$D$9986,4,FALSE)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constants'!$D$3:$H$4951,5,FALSE),""),""),"")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constants'!$D$3:$H$4951,5,FALSE),""),""),"")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constants'!$D$3:$H$4951,5,FALSE),""),""),"")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constants'!$D$3:$H$9999,5,FALSE),""),"")</f>
        <v>104</v>
      </c>
      <c r="Q64" t="str">
        <f>IF(AND(O64&lt;&gt;"",NOT(ISERROR(O64))),O64, IF(AND(K64&lt;&gt;"",K64&gt;0,NOT(ISERROR(K64))),VLOOKUP(K64,'ESO wayshrine node constants'!$A$3:$D$9986,4,FALSE),""))</f>
        <v>Alik'r Desert</v>
      </c>
      <c r="S64" s="19" t="str">
        <f>IF(AND(R64&lt;&gt;"",NOT(ISERROR(R64))),R64,IF(P64&lt;&gt;"",IF(NOT(ISERROR(VLOOKUP(P64,'ESO Dungeon constants'!$D$3:$H$9999,5,FALSE))),VLOOKUP(P64,'ESO Dungeon constants'!$D$3:$I$9999,6,FALSE),VLOOKUP(P64,'ESO zone constants'!$H$3:$K$9985,4,FALSE)),""))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constants'!$D$3:$H$4951,5,FALSE),""),""),"")</f>
        <v>58</v>
      </c>
      <c r="Y64" t="str">
        <f>VLOOKUP(L64,'ESO wayshrine node constants'!$A$3:$D$9986,4,FALSE)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constants'!$D$3:$H$4951,5,FALSE),""),""),"")</f>
        <v>101</v>
      </c>
      <c r="AD64" t="str">
        <f>VLOOKUP(M64,'ESO wayshrine node constants'!$A$3:$D$9986,4,FALSE)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constants'!$D$3:$H$4951,5,FALSE),""),""),"")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constants'!$D$3:$H$4951,5,FALSE),""),""),"")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constants'!$D$3:$H$4951,5,FALSE),""),""),"")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constants'!$D$3:$H$9999,5,FALSE),""),"")</f>
        <v>181</v>
      </c>
      <c r="Q65" t="str">
        <f>IF(AND(O65&lt;&gt;"",NOT(ISERROR(O65))),O65, IF(AND(K65&lt;&gt;"",K65&gt;0,NOT(ISERROR(K65))),VLOOKUP(K65,'ESO wayshrine node constants'!$A$3:$D$9986,4,FALSE),""))</f>
        <v>Cyrodiil</v>
      </c>
      <c r="S65" s="19" t="str">
        <f>IF(AND(R65&lt;&gt;"",NOT(ISERROR(R65))),R65,IF(P65&lt;&gt;"",IF(NOT(ISERROR(VLOOKUP(P65,'ESO Dungeon constants'!$D$3:$H$9999,5,FALSE))),VLOOKUP(P65,'ESO Dungeon constants'!$D$3:$I$9999,6,FALSE),VLOOKUP(P65,'ESO zone constants'!$H$3:$K$9985,4,FALSE)),""))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constants'!$D$3:$H$4951,5,FALSE),""),""),"")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constants'!$D$3:$H$4951,5,FALSE),""),""),"")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constants'!$D$3:$H$4951,5,FALSE),""),""),"")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constants'!$D$3:$H$4951,5,FALSE),""),""),"")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constants'!$D$3:$H$4951,5,FALSE),""),""),"")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constants'!$D$3:$H$9999,5,FALSE),""),"")</f>
        <v>208</v>
      </c>
      <c r="Q66" t="str">
        <f>IF(AND(O66&lt;&gt;"",NOT(ISERROR(O66))),O66, IF(AND(K66&lt;&gt;"",K66&gt;0,NOT(ISERROR(K66))),VLOOKUP(K66,'ESO wayshrine node constants'!$A$3:$D$9986,4,FALSE),""))</f>
        <v>The Earth Forge</v>
      </c>
      <c r="S66" s="19" t="str">
        <f>IF(AND(R66&lt;&gt;"",NOT(ISERROR(R66))),R66,IF(P66&lt;&gt;"",IF(NOT(ISERROR(VLOOKUP(P66,'ESO Dungeon constants'!$D$3:$H$9999,5,FALSE))),VLOOKUP(P66,'ESO Dungeon constants'!$D$3:$I$9999,6,FALSE),VLOOKUP(P66,'ESO zone constants'!$H$3:$K$9985,4,FALSE)),""))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constants'!$D$3:$H$4951,5,FALSE),""),""),"")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constants'!$D$3:$H$4951,5,FALSE),""),""),"")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constants'!$D$3:$H$4951,5,FALSE),""),""),"")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constants'!$D$3:$H$4951,5,FALSE),""),""),"")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constants'!$D$3:$H$4951,5,FALSE),""),""),"")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constants'!$D$3:$H$9999,5,FALSE),""),"")</f>
        <v>181</v>
      </c>
      <c r="Q67" t="str">
        <f>IF(AND(O67&lt;&gt;"",NOT(ISERROR(O67))),O67, IF(AND(K67&lt;&gt;"",K67&gt;0,NOT(ISERROR(K67))),VLOOKUP(K67,'ESO wayshrine node constants'!$A$3:$D$9986,4,FALSE),""))</f>
        <v>Cyrodiil</v>
      </c>
      <c r="S67" s="19" t="str">
        <f>IF(AND(R67&lt;&gt;"",NOT(ISERROR(R67))),R67,IF(P67&lt;&gt;"",IF(NOT(ISERROR(VLOOKUP(P67,'ESO Dungeon constants'!$D$3:$H$9999,5,FALSE))),VLOOKUP(P67,'ESO Dungeon constants'!$D$3:$I$9999,6,FALSE),VLOOKUP(P67,'ESO zone constants'!$H$3:$K$9985,4,FALSE)),""))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constants'!$D$3:$H$4951,5,FALSE),""),""),"")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constants'!$D$3:$H$4951,5,FALSE),""),""),"")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constants'!$D$3:$H$4951,5,FALSE),""),""),"")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constants'!$D$3:$H$4951,5,FALSE),""),""),"")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constants'!$D$3:$H$4951,5,FALSE),""),""),"")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constants'!$D$3:$H$9999,5,FALSE),""),"")</f>
        <v>381</v>
      </c>
      <c r="Q68" t="str">
        <f>IF(AND(O68&lt;&gt;"",NOT(ISERROR(O68))),O68, IF(AND(K68&lt;&gt;"",K68&gt;0,NOT(ISERROR(K68))),VLOOKUP(K68,'ESO wayshrine node constants'!$A$3:$D$9986,4,FALSE),""))</f>
        <v>Auridon</v>
      </c>
      <c r="S68" s="19" t="str">
        <f>IF(AND(R68&lt;&gt;"",NOT(ISERROR(R68))),R68,IF(P68&lt;&gt;"",IF(NOT(ISERROR(VLOOKUP(P68,'ESO Dungeon constants'!$D$3:$H$9999,5,FALSE))),VLOOKUP(P68,'ESO Dungeon constants'!$D$3:$I$9999,6,FALSE),VLOOKUP(P68,'ESO zone constants'!$H$3:$K$9985,4,FALSE)),""))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constants'!$D$3:$H$4951,5,FALSE),""),""),"")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constants'!$D$3:$H$4951,5,FALSE),""),""),"")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constants'!$D$3:$H$4951,5,FALSE),""),""),"")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constants'!$D$3:$H$4951,5,FALSE),""),""),"")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constants'!$D$3:$H$4951,5,FALSE),""),""),"")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constants'!$D$3:$H$9999,5,FALSE),""),"")</f>
        <v>267</v>
      </c>
      <c r="Q69" t="str">
        <f>IF(AND(O69&lt;&gt;"",NOT(ISERROR(O69))),O69, IF(AND(K69&lt;&gt;"",K69&gt;0,NOT(ISERROR(K69))),VLOOKUP(K69,'ESO wayshrine node constants'!$A$3:$D$9986,4,FALSE),""))</f>
        <v>Eyevea</v>
      </c>
      <c r="S69" s="19" t="str">
        <f>IF(AND(R69&lt;&gt;"",NOT(ISERROR(R69))),R69,IF(P69&lt;&gt;"",IF(NOT(ISERROR(VLOOKUP(P69,'ESO Dungeon constants'!$D$3:$H$9999,5,FALSE))),VLOOKUP(P69,'ESO Dungeon constants'!$D$3:$I$9999,6,FALSE),VLOOKUP(P69,'ESO zone constants'!$H$3:$K$9985,4,FALSE)),""))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constants'!$D$3:$H$4951,5,FALSE),""),""),"")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constants'!$D$3:$H$4951,5,FALSE),""),""),"")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constants'!$D$3:$H$4951,5,FALSE),""),""),"")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constants'!$D$3:$H$4951,5,FALSE),""),""),"")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constants'!$D$3:$H$4951,5,FALSE),""),""),"")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270</v>
      </c>
      <c r="L70">
        <v>270</v>
      </c>
      <c r="M70">
        <v>270</v>
      </c>
      <c r="N70">
        <v>0</v>
      </c>
      <c r="O70" s="70" t="s">
        <v>447</v>
      </c>
      <c r="P70" s="3">
        <f>IF(AND(G70&lt;&gt;"LIBSETS_SETTYPE_BATTLEGROUND",G70&lt;&gt;"LIBSETS_SETTYPE_SPECIAL",G70&lt;&gt;"LIBSETS_SETTYPE_MYTHIC"), IF(Q70&lt;&gt;"",VLOOKUP(Q70,'ESO zone constants'!$D$3:$H$9999,5,FALSE),""),"")</f>
        <v>635</v>
      </c>
      <c r="Q70" t="str">
        <f>IF(AND(O70&lt;&gt;"",NOT(ISERROR(O70))),O70, IF(AND(K70&lt;&gt;"",K70&gt;0,NOT(ISERROR(K70))),VLOOKUP(K70,'ESO wayshrine node constants'!$A$3:$D$9986,4,FALSE),""))</f>
        <v>Dragonstar Arena</v>
      </c>
      <c r="S70" s="19" t="str">
        <f>IF(AND(R70&lt;&gt;"",NOT(ISERROR(R70))),R70,IF(P70&lt;&gt;"",IF(NOT(ISERROR(VLOOKUP(P70,'ESO Dungeon constants'!$D$3:$H$9999,5,FALSE))),VLOOKUP(P70,'ESO Dungeon constants'!$D$3:$I$9999,6,FALSE),VLOOKUP(P70,'ESO zone constants'!$H$3:$K$9985,4,FALSE)),""))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constants'!$D$3:$H$4951,5,FALSE),""),""),"")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constants'!$D$3:$H$4951,5,FALSE),""),""),"")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constants'!$D$3:$H$4951,5,FALSE),""),""),"")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constants'!$D$3:$H$4951,5,FALSE),""),""),"")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constants'!$D$3:$H$4951,5,FALSE),""),""),"")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constants'!$D$3:$H$9999,5,FALSE),""),"")</f>
        <v>181</v>
      </c>
      <c r="Q71" t="str">
        <f>IF(AND(O71&lt;&gt;"",NOT(ISERROR(O71))),O71, IF(AND(K71&lt;&gt;"",K71&gt;0,NOT(ISERROR(K71))),VLOOKUP(K71,'ESO wayshrine node constants'!$A$3:$D$9986,4,FALSE),""))</f>
        <v>Cyrodiil</v>
      </c>
      <c r="S71" s="19" t="str">
        <f>IF(AND(R71&lt;&gt;"",NOT(ISERROR(R71))),R71,IF(P71&lt;&gt;"",IF(NOT(ISERROR(VLOOKUP(P71,'ESO Dungeon constants'!$D$3:$H$9999,5,FALSE))),VLOOKUP(P71,'ESO Dungeon constants'!$D$3:$I$9999,6,FALSE),VLOOKUP(P71,'ESO zone constants'!$H$3:$K$9985,4,FALSE)),""))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constants'!$D$3:$H$4951,5,FALSE),""),""),"")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constants'!$D$3:$H$4951,5,FALSE),""),""),"")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constants'!$D$3:$H$4951,5,FALSE),""),""),"")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constants'!$D$3:$H$4951,5,FALSE),""),""),"")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constants'!$D$3:$H$4951,5,FALSE),""),""),"")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constants'!$D$3:$H$9999,5,FALSE),""),"")</f>
        <v>382</v>
      </c>
      <c r="Q72" t="str">
        <f>IF(AND(O72&lt;&gt;"",NOT(ISERROR(O72))),O72, IF(AND(K72&lt;&gt;"",K72&gt;0,NOT(ISERROR(K72))),VLOOKUP(K72,'ESO wayshrine node constants'!$A$3:$D$9986,4,FALSE),""))</f>
        <v>Reaper's March</v>
      </c>
      <c r="S72" s="19" t="str">
        <f>IF(AND(R72&lt;&gt;"",NOT(ISERROR(R72))),R72,IF(P72&lt;&gt;"",IF(NOT(ISERROR(VLOOKUP(P72,'ESO Dungeon constants'!$D$3:$H$9999,5,FALSE))),VLOOKUP(P72,'ESO Dungeon constants'!$D$3:$I$9999,6,FALSE),VLOOKUP(P72,'ESO zone constants'!$H$3:$K$9985,4,FALSE)),""))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constants'!$D$3:$H$4951,5,FALSE),""),""),"")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constants'!$D$3:$H$4951,5,FALSE),""),""),"")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constants'!$D$3:$H$4951,5,FALSE),""),""),"")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constants'!$D$3:$H$4951,5,FALSE),""),""),"")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constants'!$D$3:$H$4951,5,FALSE),""),""),"")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5">
        <v>513</v>
      </c>
      <c r="B73" t="s">
        <v>2415</v>
      </c>
      <c r="C73" t="s">
        <v>2058</v>
      </c>
      <c r="D73" s="3">
        <f t="shared" si="6"/>
        <v>513</v>
      </c>
      <c r="G73" s="3" t="s">
        <v>1652</v>
      </c>
      <c r="I73" t="s">
        <v>97</v>
      </c>
      <c r="J73" t="s">
        <v>97</v>
      </c>
      <c r="K73">
        <v>436</v>
      </c>
      <c r="L73">
        <v>436</v>
      </c>
      <c r="M73">
        <v>436</v>
      </c>
      <c r="N73">
        <v>0</v>
      </c>
      <c r="O73" s="70" t="s">
        <v>2057</v>
      </c>
      <c r="P73" s="3">
        <f>IF(AND(G73&lt;&gt;"LIBSETS_SETTYPE_BATTLEGROUND",G73&lt;&gt;"LIBSETS_SETTYPE_SPECIAL",G73&lt;&gt;"LIBSETS_SETTYPE_MYTHIC"), IF(Q73&lt;&gt;"",VLOOKUP(Q73,'ESO zone constants'!$D$3:$H$9999,5,FALSE),""),"")</f>
        <v>1201</v>
      </c>
      <c r="Q73" t="str">
        <f>IF(AND(O73&lt;&gt;"",NOT(ISERROR(O73))),O73, IF(AND(K73&lt;&gt;"",K73&gt;0,NOT(ISERROR(K73))),VLOOKUP(K73,'ESO wayshrine node constants'!$A$3:$D$9986,4,FALSE),""))</f>
        <v>Castle Thorn</v>
      </c>
      <c r="S73" s="19" t="str">
        <f>IF(AND(R73&lt;&gt;"",NOT(ISERROR(R73))),R73,IF(P73&lt;&gt;"",IF(NOT(ISERROR(VLOOKUP(P73,'ESO Dungeon constants'!$D$3:$H$9999,5,FALSE))),VLOOKUP(P73,'ESO Dungeon constants'!$D$3:$I$9999,6,FALSE),VLOOKUP(P73,'ESO zone constants'!$H$3:$K$9985,4,FALSE)),""))</f>
        <v>DLC_STONETHORN</v>
      </c>
      <c r="T73" s="3" t="str">
        <f>IF(S73&lt;&gt;"",VLOOKUP(S73,'LibSets constants'!$B$4:$C$1000,2,FALSE),"")</f>
        <v>Stonethorn</v>
      </c>
      <c r="V73" s="44" t="str">
        <f>IF(U73&lt;&gt;"",IF(U73&lt;&gt;"LIBSETS_DROP_MECHANIC_MONSTER_NAME",VLOOKUP(U73,'LibSets constants'!$I$4:$L$1000,3,FALSE),""),"")</f>
        <v/>
      </c>
      <c r="W73" s="44" t="str">
        <f>IF(U73&lt;&gt;"",IF(U73&lt;&gt;"LIBSETS_DROP_MECHANIC_MONSTER_NAME",VLOOKUP(U73,'LibSets constants'!$I$4:$L$1000,4,FALSE),""),"")</f>
        <v/>
      </c>
      <c r="X73" s="3" t="str">
        <f>IF(G73&lt;&gt;"LIBSETS_SETTYPE_BATTLEGROUND",IF(G73&lt;&gt;"LIBSETS_SETTYPE_SPECIAL",IF(Y73&lt;&gt;"",VLOOKUP(Y73,'ESO zone constants'!$D$3:$H$4951,5,FALSE),""),""),"")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constants'!$D$3:$H$4951,5,FALSE),""),""),"")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constants'!$D$3:$H$4951,5,FALSE),""),""),"")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constants'!$D$3:$H$4951,5,FALSE),""),""),"")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constants'!$D$3:$H$4951,5,FALSE),""),""),"")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[513] = {wayshrines={436,436,436,}, dlcId=DLC_STONETHORN</v>
      </c>
      <c r="AX73" s="21" t="str">
        <f t="shared" si="8"/>
        <v>, zoneIds={1201}, veteran=false</v>
      </c>
      <c r="AY73" s="21" t="str">
        <f t="shared" si="9"/>
        <v>, setType=LIBSETS_SETTYPE_DUNGEON</v>
      </c>
      <c r="AZ73" s="21" t="str">
        <f t="shared" si="10"/>
        <v>},</v>
      </c>
      <c r="BA73" s="21" t="str">
        <f t="shared" si="11"/>
        <v xml:space="preserve"> --Talfyg’s Treachery / Talfygs Verrat   [Castle Thorn]</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constants'!$D$3:$H$9999,5,FALSE),""),"")</f>
        <v>208</v>
      </c>
      <c r="Q74" t="str">
        <f>IF(AND(O74&lt;&gt;"",NOT(ISERROR(O74))),O74, IF(AND(K74&lt;&gt;"",K74&gt;0,NOT(ISERROR(K74))),VLOOKUP(K74,'ESO wayshrine node constants'!$A$3:$D$9986,4,FALSE),""))</f>
        <v>The Earth Forge</v>
      </c>
      <c r="S74" s="19" t="str">
        <f>IF(AND(R74&lt;&gt;"",NOT(ISERROR(R74))),R74,IF(P74&lt;&gt;"",IF(NOT(ISERROR(VLOOKUP(P74,'ESO Dungeon constants'!$D$3:$H$9999,5,FALSE))),VLOOKUP(P74,'ESO Dungeon constants'!$D$3:$I$9999,6,FALSE),VLOOKUP(P74,'ESO zone constants'!$H$3:$K$9985,4,FALSE)),""))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constants'!$D$3:$H$4951,5,FALSE),""),""),"")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constants'!$D$3:$H$4951,5,FALSE),""),""),"")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constants'!$D$3:$H$4951,5,FALSE),""),""),"")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constants'!$D$3:$H$4951,5,FALSE),""),""),"")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constants'!$D$3:$H$4951,5,FALSE),""),""),"")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constants'!$D$3:$H$9999,5,FALSE),""),"")</f>
        <v>19</v>
      </c>
      <c r="Q75" t="str">
        <f>IF(AND(O75&lt;&gt;"",NOT(ISERROR(O75))),O75, IF(AND(K75&lt;&gt;"",K75&gt;0,NOT(ISERROR(K75))),VLOOKUP(K75,'ESO wayshrine node constants'!$A$3:$D$9986,4,FALSE),""))</f>
        <v>Stormhaven</v>
      </c>
      <c r="S75" s="19" t="str">
        <f>IF(AND(R75&lt;&gt;"",NOT(ISERROR(R75))),R75,IF(P75&lt;&gt;"",IF(NOT(ISERROR(VLOOKUP(P75,'ESO Dungeon constants'!$D$3:$H$9999,5,FALSE))),VLOOKUP(P75,'ESO Dungeon constants'!$D$3:$I$9999,6,FALSE),VLOOKUP(P75,'ESO zone constants'!$H$3:$K$9985,4,FALSE)),""))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constants'!$D$3:$H$4951,5,FALSE),""),""),"")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constants'!$D$3:$H$4951,5,FALSE),""),""),"")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constants'!$D$3:$H$4951,5,FALSE),""),""),"")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constants'!$D$3:$H$4951,5,FALSE),""),""),"")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constants'!$D$3:$H$4951,5,FALSE),""),""),"")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constants'!$D$3:$H$9999,5,FALSE),""),"")</f>
        <v>347</v>
      </c>
      <c r="Q76" t="str">
        <f>IF(AND(O76&lt;&gt;"",NOT(ISERROR(O76))),O76, IF(AND(K76&lt;&gt;"",K76&gt;0,NOT(ISERROR(K76))),VLOOKUP(K76,'ESO wayshrine node constants'!$A$3:$D$9986,4,FALSE),""))</f>
        <v>Coldharbour</v>
      </c>
      <c r="S76" s="19" t="str">
        <f>IF(AND(R76&lt;&gt;"",NOT(ISERROR(R76))),R76,IF(P76&lt;&gt;"",IF(NOT(ISERROR(VLOOKUP(P76,'ESO Dungeon constants'!$D$3:$H$9999,5,FALSE))),VLOOKUP(P76,'ESO Dungeon constants'!$D$3:$I$9999,6,FALSE),VLOOKUP(P76,'ESO zone constants'!$H$3:$K$9985,4,FALSE)),""))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constants'!$D$3:$H$4951,5,FALSE),""),""),"")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constants'!$D$3:$H$4951,5,FALSE),""),""),"")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constants'!$D$3:$H$4951,5,FALSE),""),""),"")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constants'!$D$3:$H$4951,5,FALSE),""),""),"")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constants'!$D$3:$H$4951,5,FALSE),""),""),"")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constants'!$D$3:$H$9999,5,FALSE),""),"")</f>
        <v>267</v>
      </c>
      <c r="Q77" t="str">
        <f>IF(AND(O77&lt;&gt;"",NOT(ISERROR(O77))),O77, IF(AND(K77&lt;&gt;"",K77&gt;0,NOT(ISERROR(K77))),VLOOKUP(K77,'ESO wayshrine node constants'!$A$3:$D$9986,4,FALSE),""))</f>
        <v>Eyevea</v>
      </c>
      <c r="S77" s="19" t="str">
        <f>IF(AND(R77&lt;&gt;"",NOT(ISERROR(R77))),R77,IF(P77&lt;&gt;"",IF(NOT(ISERROR(VLOOKUP(P77,'ESO Dungeon constants'!$D$3:$H$9999,5,FALSE))),VLOOKUP(P77,'ESO Dungeon constants'!$D$3:$I$9999,6,FALSE),VLOOKUP(P77,'ESO zone constants'!$H$3:$K$9985,4,FALSE)),""))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constants'!$D$3:$H$4951,5,FALSE),""),""),"")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constants'!$D$3:$H$4951,5,FALSE),""),""),"")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constants'!$D$3:$H$4951,5,FALSE),""),""),"")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constants'!$D$3:$H$4951,5,FALSE),""),""),"")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constants'!$D$3:$H$4951,5,FALSE),""),""),"")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5">
        <v>514</v>
      </c>
      <c r="B78" t="s">
        <v>2416</v>
      </c>
      <c r="C78" t="s">
        <v>2059</v>
      </c>
      <c r="D78" s="3">
        <f t="shared" si="6"/>
        <v>514</v>
      </c>
      <c r="G78" s="3" t="s">
        <v>1652</v>
      </c>
      <c r="I78" t="s">
        <v>97</v>
      </c>
      <c r="J78" t="s">
        <v>97</v>
      </c>
      <c r="K78">
        <v>436</v>
      </c>
      <c r="L78">
        <v>436</v>
      </c>
      <c r="M78">
        <v>436</v>
      </c>
      <c r="N78">
        <v>0</v>
      </c>
      <c r="O78" s="70" t="s">
        <v>2057</v>
      </c>
      <c r="P78" s="3">
        <f>IF(AND(G78&lt;&gt;"LIBSETS_SETTYPE_BATTLEGROUND",G78&lt;&gt;"LIBSETS_SETTYPE_SPECIAL",G78&lt;&gt;"LIBSETS_SETTYPE_MYTHIC"), IF(Q78&lt;&gt;"",VLOOKUP(Q78,'ESO zone constants'!$D$3:$H$9999,5,FALSE),""),"")</f>
        <v>1201</v>
      </c>
      <c r="Q78" t="str">
        <f>IF(AND(O78&lt;&gt;"",NOT(ISERROR(O78))),O78, IF(AND(K78&lt;&gt;"",K78&gt;0,NOT(ISERROR(K78))),VLOOKUP(K78,'ESO wayshrine node constants'!$A$3:$D$9986,4,FALSE),""))</f>
        <v>Castle Thorn</v>
      </c>
      <c r="S78" s="19" t="str">
        <f>IF(AND(R78&lt;&gt;"",NOT(ISERROR(R78))),R78,IF(P78&lt;&gt;"",IF(NOT(ISERROR(VLOOKUP(P78,'ESO Dungeon constants'!$D$3:$H$9999,5,FALSE))),VLOOKUP(P78,'ESO Dungeon constants'!$D$3:$I$9999,6,FALSE),VLOOKUP(P78,'ESO zone constants'!$H$3:$K$9985,4,FALSE)),""))</f>
        <v>DLC_STONETHORN</v>
      </c>
      <c r="T78" s="3" t="str">
        <f>IF(S78&lt;&gt;"",VLOOKUP(S78,'LibSets constants'!$B$4:$C$1000,2,FALSE),"")</f>
        <v>Stonethorn</v>
      </c>
      <c r="V78" s="44" t="str">
        <f>IF(U78&lt;&gt;"",IF(U78&lt;&gt;"LIBSETS_DROP_MECHANIC_MONSTER_NAME",VLOOKUP(U78,'LibSets constants'!$I$4:$L$1000,3,FALSE),""),"")</f>
        <v/>
      </c>
      <c r="W78" s="44" t="str">
        <f>IF(U78&lt;&gt;"",IF(U78&lt;&gt;"LIBSETS_DROP_MECHANIC_MONSTER_NAME",VLOOKUP(U78,'LibSets constants'!$I$4:$L$1000,4,FALSE),""),"")</f>
        <v/>
      </c>
      <c r="X78" s="3" t="str">
        <f>IF(G78&lt;&gt;"LIBSETS_SETTYPE_BATTLEGROUND",IF(G78&lt;&gt;"LIBSETS_SETTYPE_SPECIAL",IF(Y78&lt;&gt;"",VLOOKUP(Y78,'ESO zone constants'!$D$3:$H$4951,5,FALSE),""),""),"")</f>
        <v/>
      </c>
      <c r="Z78" s="45"/>
      <c r="AA78" s="44" t="str">
        <f>IF(Z78&lt;&gt;"",IF(Z78&lt;&gt;"LIBSETS_DROP_MECHANIC_MONSTER_NAME",VLOOKUP(Z78,'LibSets constants'!$I$4:$L$1000,3,FALSE),""),"")</f>
        <v/>
      </c>
      <c r="AB78" s="44" t="str">
        <f>IF(Z78&lt;&gt;"",IF(Z78&lt;&gt;"LIBSETS_DROP_MECHANIC_MONSTER_NAME",VLOOKUP(Z78,'LibSets constants'!$I$4:$L$1000,4,FALSE),""),"")</f>
        <v/>
      </c>
      <c r="AC78" s="3" t="str">
        <f>IF(G78&lt;&gt;"LIBSETS_SETTYPE_BATTLEGROUND",IF(G78&lt;&gt;"LIBSETS_SETTYPE_SPECIAL",IF(AD78&lt;&gt;"",VLOOKUP(AD78,'ESO zone constants'!$D$3:$H$4951,5,FALSE),""),""),"")</f>
        <v/>
      </c>
      <c r="AE78" s="45"/>
      <c r="AF78" s="44" t="str">
        <f>IF(AE78&lt;&gt;"",IF(AE78&lt;&gt;"LIBSETS_DROP_MECHANIC_MONSTER_NAME",VLOOKUP(AE78,'LibSets constants'!$I$4:$L$1000,3,FALSE),""),"")</f>
        <v/>
      </c>
      <c r="AG78" s="44" t="str">
        <f>IF(AE78&lt;&gt;"",IF(AE78&lt;&gt;"LIBSETS_DROP_MECHANIC_MONSTER_NAME",VLOOKUP(AE78,'LibSets constants'!$I$4:$L$1000,4,FALSE),""),"")</f>
        <v/>
      </c>
      <c r="AH78" s="3" t="str">
        <f>IF(G78&lt;&gt;"LIBSETS_SETTYPE_BATTLEGROUND",IF(G78&lt;&gt;"LIBSETS_SETTYPE_SPECIAL",IF(AI78&lt;&gt;"",VLOOKUP(AI78,'ESO zone constants'!$D$3:$H$4951,5,FALSE),""),""),"")</f>
        <v/>
      </c>
      <c r="AJ78" s="45"/>
      <c r="AK78" s="44" t="str">
        <f>IF(AJ78&lt;&gt;"",IF(AJ78&lt;&gt;"LIBSETS_DROP_MECHANIC_MONSTER_NAME",VLOOKUP(AJ78,'LibSets constants'!$I$4:$L$1000,3,FALSE),""),"")</f>
        <v/>
      </c>
      <c r="AL78" s="44" t="str">
        <f>IF(AJ78&lt;&gt;"",IF(AJ78&lt;&gt;"LIBSETS_DROP_MECHANIC_MONSTER_NAME",VLOOKUP(AJ78,'LibSets constants'!$I$4:$L$1000,4,FALSE),""),"")</f>
        <v/>
      </c>
      <c r="AM78" s="3" t="str">
        <f>IF(G78&lt;&gt;"LIBSETS_SETTYPE_BATTLEGROUND",IF(G78&lt;&gt;"LIBSETS_SETTYPE_SPECIAL",IF(AN78&lt;&gt;"",VLOOKUP(AN78,'ESO zone constants'!$D$3:$H$4951,5,FALSE),""),""),"")</f>
        <v/>
      </c>
      <c r="AO78" s="45"/>
      <c r="AP78" s="44" t="str">
        <f>IF(AO78&lt;&gt;"",IF(AO78&lt;&gt;"LIBSETS_DROP_MECHANIC_MONSTER_NAME",VLOOKUP(AO78,'LibSets constants'!$I$4:$L$1000,3,FALSE),""),"")</f>
        <v/>
      </c>
      <c r="AQ78" s="44" t="str">
        <f>IF(AO78&lt;&gt;"",IF(AO78&lt;&gt;"LIBSETS_DROP_MECHANIC_MONSTER_NAME",VLOOKUP(AO78,'LibSets constants'!$I$4:$L$1000,4,FALSE),""),"")</f>
        <v/>
      </c>
      <c r="AR78" s="3" t="str">
        <f>IF(G78&lt;&gt;"LIBSETS_SETTYPE_BATTLEGROUND",IF(G78&lt;&gt;"LIBSETS_SETTYPE_SPECIAL",IF(AS78&lt;&gt;"",VLOOKUP(AS78,'ESO zone constants'!$D$3:$H$4951,5,FALSE),""),""),"")</f>
        <v/>
      </c>
      <c r="AT78" s="45"/>
      <c r="AU78" s="44" t="str">
        <f>IF(AT78&lt;&gt;"",IF(AT78&lt;&gt;"LIBSETS_DROP_MECHANIC_MONSTER_NAME",VLOOKUP(AT78,'LibSets constants'!$I$4:$L$1000,3,FALSE),""),"")</f>
        <v/>
      </c>
      <c r="AV78" s="44" t="str">
        <f>IF(AT78&lt;&gt;"",IF(AT78&lt;&gt;"LIBSETS_DROP_MECHANIC_MONSTER_NAME",VLOOKUP(AT78,'LibSets constants'!$I$4:$L$1000,4,FALSE),""),"")</f>
        <v/>
      </c>
      <c r="AW78" s="21" t="str">
        <f t="shared" si="7"/>
        <v>[514] = {wayshrines={436,436,436,}, dlcId=DLC_STONETHORN</v>
      </c>
      <c r="AX78" s="21" t="str">
        <f t="shared" si="8"/>
        <v>, zoneIds={1201}, veteran=false</v>
      </c>
      <c r="AY78" s="21" t="str">
        <f t="shared" si="9"/>
        <v>, setType=LIBSETS_SETTYPE_DUNGEON</v>
      </c>
      <c r="AZ78" s="21" t="str">
        <f t="shared" si="10"/>
        <v>},</v>
      </c>
      <c r="BA78" s="21" t="str">
        <f t="shared" si="11"/>
        <v xml:space="preserve"> --Unleashed Terror / Entfesselter Schrecken   [Castle Thorn]</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constants'!$D$3:$H$9999,5,FALSE),""),"")</f>
        <v>181</v>
      </c>
      <c r="Q79" t="str">
        <f>IF(AND(O79&lt;&gt;"",NOT(ISERROR(O79))),O79, IF(AND(K79&lt;&gt;"",K79&gt;0,NOT(ISERROR(K79))),VLOOKUP(K79,'ESO wayshrine node constants'!$A$3:$D$9986,4,FALSE),""))</f>
        <v>Cyrodiil</v>
      </c>
      <c r="S79" s="19" t="str">
        <f>IF(AND(R79&lt;&gt;"",NOT(ISERROR(R79))),R79,IF(P79&lt;&gt;"",IF(NOT(ISERROR(VLOOKUP(P79,'ESO Dungeon constants'!$D$3:$H$9999,5,FALSE))),VLOOKUP(P79,'ESO Dungeon constants'!$D$3:$I$9999,6,FALSE),VLOOKUP(P79,'ESO zone constants'!$H$3:$K$9985,4,FALSE)),""))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constants'!$D$3:$H$4951,5,FALSE),""),""),"")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constants'!$D$3:$H$4951,5,FALSE),""),""),"")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constants'!$D$3:$H$4951,5,FALSE),""),""),"")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constants'!$D$3:$H$4951,5,FALSE),""),""),"")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constants'!$D$3:$H$4951,5,FALSE),""),""),"")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constants'!$D$3:$H$9999,5,FALSE),""),"")</f>
        <v>20</v>
      </c>
      <c r="Q80" t="str">
        <f>IF(AND(O80&lt;&gt;"",NOT(ISERROR(O80))),O80, IF(AND(K80&lt;&gt;"",K80&gt;0,NOT(ISERROR(K80))),VLOOKUP(K80,'ESO wayshrine node constants'!$A$3:$D$9986,4,FALSE),""))</f>
        <v>Rivenspire</v>
      </c>
      <c r="S80" s="19" t="str">
        <f>IF(AND(R80&lt;&gt;"",NOT(ISERROR(R80))),R80,IF(P80&lt;&gt;"",IF(NOT(ISERROR(VLOOKUP(P80,'ESO Dungeon constants'!$D$3:$H$9999,5,FALSE))),VLOOKUP(P80,'ESO Dungeon constants'!$D$3:$I$9999,6,FALSE),VLOOKUP(P80,'ESO zone constants'!$H$3:$K$9985,4,FALSE)),""))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constants'!$D$3:$H$4951,5,FALSE),""),""),"")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constants'!$D$3:$H$4951,5,FALSE),""),""),"")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constants'!$D$3:$H$4951,5,FALSE),""),""),"")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constants'!$D$3:$H$4951,5,FALSE),""),""),"")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constants'!$D$3:$H$4951,5,FALSE),""),""),"")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constants'!$D$3:$H$9999,5,FALSE),""),"")</f>
        <v>58</v>
      </c>
      <c r="Q81" t="str">
        <f>IF(AND(O81&lt;&gt;"",NOT(ISERROR(O81))),O81, IF(AND(K81&lt;&gt;"",K81&gt;0,NOT(ISERROR(K81))),VLOOKUP(K81,'ESO wayshrine node constants'!$A$3:$D$9986,4,FALSE),""))</f>
        <v>Malabal Tor</v>
      </c>
      <c r="S81" s="19" t="str">
        <f>IF(AND(R81&lt;&gt;"",NOT(ISERROR(R81))),R81,IF(P81&lt;&gt;"",IF(NOT(ISERROR(VLOOKUP(P81,'ESO Dungeon constants'!$D$3:$H$9999,5,FALSE))),VLOOKUP(P81,'ESO Dungeon constants'!$D$3:$I$9999,6,FALSE),VLOOKUP(P81,'ESO zone constants'!$H$3:$K$9985,4,FALSE)),""))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constants'!$D$3:$H$4951,5,FALSE),""),""),"")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constants'!$D$3:$H$4951,5,FALSE),""),""),"")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constants'!$D$3:$H$4951,5,FALSE),""),""),"")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constants'!$D$3:$H$4951,5,FALSE),""),""),"")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constants'!$D$3:$H$4951,5,FALSE),""),""),"")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constants'!$D$3:$H$9999,5,FALSE),""),"")</f>
        <v>181</v>
      </c>
      <c r="Q82" t="str">
        <f>IF(AND(O82&lt;&gt;"",NOT(ISERROR(O82))),O82, IF(AND(K82&lt;&gt;"",K82&gt;0,NOT(ISERROR(K82))),VLOOKUP(K82,'ESO wayshrine node constants'!$A$3:$D$9986,4,FALSE),""))</f>
        <v>Cyrodiil</v>
      </c>
      <c r="S82" s="19" t="str">
        <f>IF(AND(R82&lt;&gt;"",NOT(ISERROR(R82))),R82,IF(P82&lt;&gt;"",IF(NOT(ISERROR(VLOOKUP(P82,'ESO Dungeon constants'!$D$3:$H$9999,5,FALSE))),VLOOKUP(P82,'ESO Dungeon constants'!$D$3:$I$9999,6,FALSE),VLOOKUP(P82,'ESO zone constants'!$H$3:$K$9985,4,FALSE)),""))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constants'!$D$3:$H$4951,5,FALSE),""),""),"")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constants'!$D$3:$H$4951,5,FALSE),""),""),"")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constants'!$D$3:$H$4951,5,FALSE),""),""),"")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constants'!$D$3:$H$4951,5,FALSE),""),""),"")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constants'!$D$3:$H$4951,5,FALSE),""),""),"")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constants'!$D$3:$H$9999,5,FALSE),""),"")</f>
        <v>181</v>
      </c>
      <c r="Q83" t="str">
        <f>IF(AND(O83&lt;&gt;"",NOT(ISERROR(O83))),O83, IF(AND(K83&lt;&gt;"",K83&gt;0,NOT(ISERROR(K83))),VLOOKUP(K83,'ESO wayshrine node constants'!$A$3:$D$9986,4,FALSE),""))</f>
        <v>Cyrodiil</v>
      </c>
      <c r="S83" s="19" t="str">
        <f>IF(AND(R83&lt;&gt;"",NOT(ISERROR(R83))),R83,IF(P83&lt;&gt;"",IF(NOT(ISERROR(VLOOKUP(P83,'ESO Dungeon constants'!$D$3:$H$9999,5,FALSE))),VLOOKUP(P83,'ESO Dungeon constants'!$D$3:$I$9999,6,FALSE),VLOOKUP(P83,'ESO zone constants'!$H$3:$K$9985,4,FALSE)),""))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constants'!$D$3:$H$4951,5,FALSE),""),""),"")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constants'!$D$3:$H$4951,5,FALSE),""),""),"")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constants'!$D$3:$H$4951,5,FALSE),""),""),"")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constants'!$D$3:$H$4951,5,FALSE),""),""),"")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constants'!$D$3:$H$4951,5,FALSE),""),""),"")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5">
        <v>515</v>
      </c>
      <c r="B84" t="s">
        <v>2417</v>
      </c>
      <c r="C84" t="s">
        <v>2060</v>
      </c>
      <c r="D84" s="3">
        <f t="shared" si="6"/>
        <v>515</v>
      </c>
      <c r="G84" s="3" t="s">
        <v>1652</v>
      </c>
      <c r="I84" t="s">
        <v>97</v>
      </c>
      <c r="J84" t="s">
        <v>97</v>
      </c>
      <c r="K84">
        <v>436</v>
      </c>
      <c r="L84">
        <v>436</v>
      </c>
      <c r="M84">
        <v>436</v>
      </c>
      <c r="N84">
        <v>0</v>
      </c>
      <c r="O84" s="70" t="s">
        <v>2057</v>
      </c>
      <c r="P84" s="3">
        <f>IF(AND(G84&lt;&gt;"LIBSETS_SETTYPE_BATTLEGROUND",G84&lt;&gt;"LIBSETS_SETTYPE_SPECIAL",G84&lt;&gt;"LIBSETS_SETTYPE_MYTHIC"), IF(Q84&lt;&gt;"",VLOOKUP(Q84,'ESO zone constants'!$D$3:$H$9999,5,FALSE),""),"")</f>
        <v>1201</v>
      </c>
      <c r="Q84" t="str">
        <f>IF(AND(O84&lt;&gt;"",NOT(ISERROR(O84))),O84, IF(AND(K84&lt;&gt;"",K84&gt;0,NOT(ISERROR(K84))),VLOOKUP(K84,'ESO wayshrine node constants'!$A$3:$D$9986,4,FALSE),""))</f>
        <v>Castle Thorn</v>
      </c>
      <c r="S84" s="19" t="str">
        <f>IF(AND(R84&lt;&gt;"",NOT(ISERROR(R84))),R84,IF(P84&lt;&gt;"",IF(NOT(ISERROR(VLOOKUP(P84,'ESO Dungeon constants'!$D$3:$H$9999,5,FALSE))),VLOOKUP(P84,'ESO Dungeon constants'!$D$3:$I$9999,6,FALSE),VLOOKUP(P84,'ESO zone constants'!$H$3:$K$9985,4,FALSE)),""))</f>
        <v>DLC_STONETHORN</v>
      </c>
      <c r="T84" s="3" t="str">
        <f>IF(S84&lt;&gt;"",VLOOKUP(S84,'LibSets constants'!$B$4:$C$1000,2,FALSE),"")</f>
        <v>Stonethorn</v>
      </c>
      <c r="V84" s="44" t="str">
        <f>IF(U84&lt;&gt;"",IF(U84&lt;&gt;"LIBSETS_DROP_MECHANIC_MONSTER_NAME",VLOOKUP(U84,'LibSets constants'!$I$4:$L$1000,3,FALSE),""),"")</f>
        <v/>
      </c>
      <c r="W84" s="44" t="str">
        <f>IF(U84&lt;&gt;"",IF(U84&lt;&gt;"LIBSETS_DROP_MECHANIC_MONSTER_NAME",VLOOKUP(U84,'LibSets constants'!$I$4:$L$1000,4,FALSE),""),"")</f>
        <v/>
      </c>
      <c r="X84" s="3" t="str">
        <f>IF(G84&lt;&gt;"LIBSETS_SETTYPE_BATTLEGROUND",IF(G84&lt;&gt;"LIBSETS_SETTYPE_SPECIAL",IF(Y84&lt;&gt;"",VLOOKUP(Y84,'ESO zone constants'!$D$3:$H$4951,5,FALSE),""),""),"")</f>
        <v/>
      </c>
      <c r="Z84" s="45"/>
      <c r="AA84" s="44" t="str">
        <f>IF(Z84&lt;&gt;"",IF(Z84&lt;&gt;"LIBSETS_DROP_MECHANIC_MONSTER_NAME",VLOOKUP(Z84,'LibSets constants'!$I$4:$L$1000,3,FALSE),""),"")</f>
        <v/>
      </c>
      <c r="AB84" s="44" t="str">
        <f>IF(Z84&lt;&gt;"",IF(Z84&lt;&gt;"LIBSETS_DROP_MECHANIC_MONSTER_NAME",VLOOKUP(Z84,'LibSets constants'!$I$4:$L$1000,4,FALSE),""),"")</f>
        <v/>
      </c>
      <c r="AC84" s="3" t="str">
        <f>IF(G84&lt;&gt;"LIBSETS_SETTYPE_BATTLEGROUND",IF(G84&lt;&gt;"LIBSETS_SETTYPE_SPECIAL",IF(AD84&lt;&gt;"",VLOOKUP(AD84,'ESO zone constants'!$D$3:$H$4951,5,FALSE),""),""),"")</f>
        <v/>
      </c>
      <c r="AE84" s="45"/>
      <c r="AF84" s="44" t="str">
        <f>IF(AE84&lt;&gt;"",IF(AE84&lt;&gt;"LIBSETS_DROP_MECHANIC_MONSTER_NAME",VLOOKUP(AE84,'LibSets constants'!$I$4:$L$1000,3,FALSE),""),"")</f>
        <v/>
      </c>
      <c r="AG84" s="44" t="str">
        <f>IF(AE84&lt;&gt;"",IF(AE84&lt;&gt;"LIBSETS_DROP_MECHANIC_MONSTER_NAME",VLOOKUP(AE84,'LibSets constants'!$I$4:$L$1000,4,FALSE),""),"")</f>
        <v/>
      </c>
      <c r="AH84" s="3" t="str">
        <f>IF(G84&lt;&gt;"LIBSETS_SETTYPE_BATTLEGROUND",IF(G84&lt;&gt;"LIBSETS_SETTYPE_SPECIAL",IF(AI84&lt;&gt;"",VLOOKUP(AI84,'ESO zone constants'!$D$3:$H$4951,5,FALSE),""),""),"")</f>
        <v/>
      </c>
      <c r="AJ84" s="45"/>
      <c r="AK84" s="44" t="str">
        <f>IF(AJ84&lt;&gt;"",IF(AJ84&lt;&gt;"LIBSETS_DROP_MECHANIC_MONSTER_NAME",VLOOKUP(AJ84,'LibSets constants'!$I$4:$L$1000,3,FALSE),""),"")</f>
        <v/>
      </c>
      <c r="AL84" s="44" t="str">
        <f>IF(AJ84&lt;&gt;"",IF(AJ84&lt;&gt;"LIBSETS_DROP_MECHANIC_MONSTER_NAME",VLOOKUP(AJ84,'LibSets constants'!$I$4:$L$1000,4,FALSE),""),"")</f>
        <v/>
      </c>
      <c r="AM84" s="3" t="str">
        <f>IF(G84&lt;&gt;"LIBSETS_SETTYPE_BATTLEGROUND",IF(G84&lt;&gt;"LIBSETS_SETTYPE_SPECIAL",IF(AN84&lt;&gt;"",VLOOKUP(AN84,'ESO zone constants'!$D$3:$H$4951,5,FALSE),""),""),"")</f>
        <v/>
      </c>
      <c r="AO84" s="45"/>
      <c r="AP84" s="44" t="str">
        <f>IF(AO84&lt;&gt;"",IF(AO84&lt;&gt;"LIBSETS_DROP_MECHANIC_MONSTER_NAME",VLOOKUP(AO84,'LibSets constants'!$I$4:$L$1000,3,FALSE),""),"")</f>
        <v/>
      </c>
      <c r="AQ84" s="44" t="str">
        <f>IF(AO84&lt;&gt;"",IF(AO84&lt;&gt;"LIBSETS_DROP_MECHANIC_MONSTER_NAME",VLOOKUP(AO84,'LibSets constants'!$I$4:$L$1000,4,FALSE),""),"")</f>
        <v/>
      </c>
      <c r="AR84" s="3" t="str">
        <f>IF(G84&lt;&gt;"LIBSETS_SETTYPE_BATTLEGROUND",IF(G84&lt;&gt;"LIBSETS_SETTYPE_SPECIAL",IF(AS84&lt;&gt;"",VLOOKUP(AS84,'ESO zone constants'!$D$3:$H$4951,5,FALSE),""),""),"")</f>
        <v/>
      </c>
      <c r="AT84" s="45"/>
      <c r="AU84" s="44" t="str">
        <f>IF(AT84&lt;&gt;"",IF(AT84&lt;&gt;"LIBSETS_DROP_MECHANIC_MONSTER_NAME",VLOOKUP(AT84,'LibSets constants'!$I$4:$L$1000,3,FALSE),""),"")</f>
        <v/>
      </c>
      <c r="AV84" s="44" t="str">
        <f>IF(AT84&lt;&gt;"",IF(AT84&lt;&gt;"LIBSETS_DROP_MECHANIC_MONSTER_NAME",VLOOKUP(AT84,'LibSets constants'!$I$4:$L$1000,4,FALSE),""),"")</f>
        <v/>
      </c>
      <c r="AW84" s="21" t="str">
        <f t="shared" si="7"/>
        <v>[515] = {wayshrines={436,436,436,}, dlcId=DLC_STONETHORN</v>
      </c>
      <c r="AX84" s="21" t="str">
        <f t="shared" si="8"/>
        <v>, zoneIds={1201}, veteran=false</v>
      </c>
      <c r="AY84" s="21" t="str">
        <f t="shared" si="9"/>
        <v>, setType=LIBSETS_SETTYPE_DUNGEON</v>
      </c>
      <c r="AZ84" s="21" t="str">
        <f t="shared" si="10"/>
        <v>},</v>
      </c>
      <c r="BA84" s="21" t="str">
        <f t="shared" si="11"/>
        <v xml:space="preserve"> --Crimson Twilight / Scharlachrotes Zwielicht   [Castle Thorn]</v>
      </c>
    </row>
    <row r="85" spans="1:53" x14ac:dyDescent="0.25">
      <c r="A85" s="12">
        <v>158</v>
      </c>
      <c r="B85" t="s">
        <v>991</v>
      </c>
      <c r="C85" t="s">
        <v>992</v>
      </c>
      <c r="D85" s="3">
        <f t="shared" si="6"/>
        <v>158</v>
      </c>
      <c r="G85" s="8" t="s">
        <v>1652</v>
      </c>
      <c r="I85" t="s">
        <v>97</v>
      </c>
      <c r="J85" t="s">
        <v>97</v>
      </c>
      <c r="K85">
        <v>197</v>
      </c>
      <c r="L85">
        <v>197</v>
      </c>
      <c r="M85">
        <v>197</v>
      </c>
      <c r="N85">
        <v>0</v>
      </c>
      <c r="O85" s="70" t="s">
        <v>50</v>
      </c>
      <c r="P85" s="3">
        <f>IF(AND(G85&lt;&gt;"LIBSETS_SETTYPE_BATTLEGROUND",G85&lt;&gt;"LIBSETS_SETTYPE_SPECIAL",G85&lt;&gt;"LIBSETS_SETTYPE_MYTHIC"), IF(Q85&lt;&gt;"",VLOOKUP(Q85,'ESO zone constants'!$D$3:$H$9999,5,FALSE),""),"")</f>
        <v>176</v>
      </c>
      <c r="Q85" t="str">
        <f>IF(AND(O85&lt;&gt;"",NOT(ISERROR(O85))),O85, IF(AND(K85&lt;&gt;"",K85&gt;0,NOT(ISERROR(K85))),VLOOKUP(K85,'ESO wayshrine node constants'!$A$3:$D$9986,4,FALSE),""))</f>
        <v>City of Ash I</v>
      </c>
      <c r="S85" s="19" t="str">
        <f>IF(AND(R85&lt;&gt;"",NOT(ISERROR(R85))),R85,IF(P85&lt;&gt;"",IF(NOT(ISERROR(VLOOKUP(P85,'ESO Dungeon constants'!$D$3:$H$9999,5,FALSE))),VLOOKUP(P85,'ESO Dungeon constants'!$D$3:$I$9999,6,FALSE),VLOOKUP(P85,'ESO zone constants'!$H$3:$K$9985,4,FALSE)),""))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f>IF(G85&lt;&gt;"LIBSETS_SETTYPE_BATTLEGROUND",IF(G85&lt;&gt;"LIBSETS_SETTYPE_SPECIAL",IF(Y85&lt;&gt;"",VLOOKUP(Y85,'ESO zone constants'!$D$3:$H$4951,5,FALSE),""),""),"")</f>
        <v>681</v>
      </c>
      <c r="Y85" t="s">
        <v>71</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constants'!$D$3:$H$4951,5,FALSE),""),""),"")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constants'!$D$3:$H$4951,5,FALSE),""),""),"")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constants'!$D$3:$H$4951,5,FALSE),""),""),"")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constants'!$D$3:$H$4951,5,FALSE),""),""),"")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[158] = {wayshrines={197,197,197,}, dlcId=DLC_BASE_GAME</v>
      </c>
      <c r="AX85" s="21" t="str">
        <f t="shared" si="8"/>
        <v>, zoneIds={176,681}, veteran=false</v>
      </c>
      <c r="AY85" s="21" t="str">
        <f t="shared" si="9"/>
        <v>, setType=LIBSETS_SETTYPE_DUNGEON</v>
      </c>
      <c r="AZ85" s="21" t="str">
        <f t="shared" si="10"/>
        <v>},</v>
      </c>
      <c r="BA85" s="21" t="str">
        <f t="shared" si="11"/>
        <v xml:space="preserve"> --Embershield / Glutschild   [City of Ash I, City of Ash II]</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constants'!$D$3:$H$9999,5,FALSE),""),"")</f>
        <v>181</v>
      </c>
      <c r="Q86" t="str">
        <f>IF(AND(O86&lt;&gt;"",NOT(ISERROR(O86))),O86, IF(AND(K86&lt;&gt;"",K86&gt;0,NOT(ISERROR(K86))),VLOOKUP(K86,'ESO wayshrine node constants'!$A$3:$D$9986,4,FALSE),""))</f>
        <v>Cyrodiil</v>
      </c>
      <c r="S86" s="19" t="str">
        <f>IF(AND(R86&lt;&gt;"",NOT(ISERROR(R86))),R86,IF(P86&lt;&gt;"",IF(NOT(ISERROR(VLOOKUP(P86,'ESO Dungeon constants'!$D$3:$H$9999,5,FALSE))),VLOOKUP(P86,'ESO Dungeon constants'!$D$3:$I$9999,6,FALSE),VLOOKUP(P86,'ESO zone constants'!$H$3:$K$9985,4,FALSE)),""))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constants'!$D$3:$H$4951,5,FALSE),""),""),"")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constants'!$D$3:$H$4951,5,FALSE),""),""),"")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constants'!$D$3:$H$4951,5,FALSE),""),""),"")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constants'!$D$3:$H$4951,5,FALSE),""),""),"")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constants'!$D$3:$H$4951,5,FALSE),""),""),"")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constants'!$D$3:$H$9999,5,FALSE),""),"")</f>
        <v>381</v>
      </c>
      <c r="Q87" t="str">
        <f>IF(AND(O87&lt;&gt;"",NOT(ISERROR(O87))),O87, IF(AND(K87&lt;&gt;"",K87&gt;0,NOT(ISERROR(K87))),VLOOKUP(K87,'ESO wayshrine node constants'!$A$3:$D$9986,4,FALSE),""))</f>
        <v>Auridon</v>
      </c>
      <c r="S87" s="19" t="str">
        <f>IF(AND(R87&lt;&gt;"",NOT(ISERROR(R87))),R87,IF(P87&lt;&gt;"",IF(NOT(ISERROR(VLOOKUP(P87,'ESO Dungeon constants'!$D$3:$H$9999,5,FALSE))),VLOOKUP(P87,'ESO Dungeon constants'!$D$3:$I$9999,6,FALSE),VLOOKUP(P87,'ESO zone constants'!$H$3:$K$9985,4,FALSE)),""))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constants'!$D$3:$H$4951,5,FALSE),""),""),"")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constants'!$D$3:$H$4951,5,FALSE),""),""),"")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constants'!$D$3:$H$4951,5,FALSE),""),""),"")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constants'!$D$3:$H$4951,5,FALSE),""),""),"")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constants'!$D$3:$H$4951,5,FALSE),""),""),"")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constants'!$D$3:$H$9999,5,FALSE),""),"")</f>
        <v>108</v>
      </c>
      <c r="Q88" t="str">
        <f>IF(AND(O88&lt;&gt;"",NOT(ISERROR(O88))),O88, IF(AND(K88&lt;&gt;"",K88&gt;0,NOT(ISERROR(K88))),VLOOKUP(K88,'ESO wayshrine node constants'!$A$3:$D$9986,4,FALSE),""))</f>
        <v>Greenshade</v>
      </c>
      <c r="S88" s="19" t="str">
        <f>IF(AND(R88&lt;&gt;"",NOT(ISERROR(R88))),R88,IF(P88&lt;&gt;"",IF(NOT(ISERROR(VLOOKUP(P88,'ESO Dungeon constants'!$D$3:$H$9999,5,FALSE))),VLOOKUP(P88,'ESO Dungeon constants'!$D$3:$I$9999,6,FALSE),VLOOKUP(P88,'ESO zone constants'!$H$3:$K$9985,4,FALSE)),""))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constants'!$D$3:$H$4951,5,FALSE),""),""),"")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constants'!$D$3:$H$4951,5,FALSE),""),""),"")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constants'!$D$3:$H$4951,5,FALSE),""),""),"")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constants'!$D$3:$H$4951,5,FALSE),""),""),"")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constants'!$D$3:$H$4951,5,FALSE),""),""),"")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constants'!$D$3:$H$9999,5,FALSE),""),"")</f>
        <v>3</v>
      </c>
      <c r="Q89" t="str">
        <f>IF(AND(O89&lt;&gt;"",NOT(ISERROR(O89))),O89, IF(AND(K89&lt;&gt;"",K89&gt;0,NOT(ISERROR(K89))),VLOOKUP(K89,'ESO wayshrine node constants'!$A$3:$D$9986,4,FALSE),""))</f>
        <v>Glenumbra</v>
      </c>
      <c r="S89" s="19" t="str">
        <f>IF(AND(R89&lt;&gt;"",NOT(ISERROR(R89))),R89,IF(P89&lt;&gt;"",IF(NOT(ISERROR(VLOOKUP(P89,'ESO Dungeon constants'!$D$3:$H$9999,5,FALSE))),VLOOKUP(P89,'ESO Dungeon constants'!$D$3:$I$9999,6,FALSE),VLOOKUP(P89,'ESO zone constants'!$H$3:$K$9985,4,FALSE)),""))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constants'!$D$3:$H$4951,5,FALSE),""),""),"")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constants'!$D$3:$H$4951,5,FALSE),""),""),"")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constants'!$D$3:$H$4951,5,FALSE),""),""),"")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constants'!$D$3:$H$4951,5,FALSE),""),""),"")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constants'!$D$3:$H$4951,5,FALSE),""),""),"")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constants'!$D$3:$H$9999,5,FALSE),""),"")</f>
        <v>181</v>
      </c>
      <c r="Q90" t="str">
        <f>IF(AND(O90&lt;&gt;"",NOT(ISERROR(O90))),O90, IF(AND(K90&lt;&gt;"",K90&gt;0,NOT(ISERROR(K90))),VLOOKUP(K90,'ESO wayshrine node constants'!$A$3:$D$9986,4,FALSE),""))</f>
        <v>Cyrodiil</v>
      </c>
      <c r="S90" s="19" t="str">
        <f>IF(AND(R90&lt;&gt;"",NOT(ISERROR(R90))),R90,IF(P90&lt;&gt;"",IF(NOT(ISERROR(VLOOKUP(P90,'ESO Dungeon constants'!$D$3:$H$9999,5,FALSE))),VLOOKUP(P90,'ESO Dungeon constants'!$D$3:$I$9999,6,FALSE),VLOOKUP(P90,'ESO zone constants'!$H$3:$K$9985,4,FALSE)),""))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constants'!$D$3:$H$4951,5,FALSE),""),""),"")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constants'!$D$3:$H$4951,5,FALSE),""),""),"")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constants'!$D$3:$H$4951,5,FALSE),""),""),"")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constants'!$D$3:$H$4951,5,FALSE),""),""),"")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constants'!$D$3:$H$4951,5,FALSE),""),""),"")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constants'!$D$3:$H$9999,5,FALSE),""),"")</f>
        <v>181</v>
      </c>
      <c r="Q91" t="str">
        <f>IF(AND(O91&lt;&gt;"",NOT(ISERROR(O91))),O91, IF(AND(K91&lt;&gt;"",K91&gt;0,NOT(ISERROR(K91))),VLOOKUP(K91,'ESO wayshrine node constants'!$A$3:$D$9986,4,FALSE),""))</f>
        <v>Cyrodiil</v>
      </c>
      <c r="R91" s="70"/>
      <c r="S91" s="19" t="str">
        <f>IF(AND(R91&lt;&gt;"",NOT(ISERROR(R91))),R91,IF(P91&lt;&gt;"",IF(NOT(ISERROR(VLOOKUP(P91,'ESO Dungeon constants'!$D$3:$H$9999,5,FALSE))),VLOOKUP(P91,'ESO Dungeon constants'!$D$3:$I$9999,6,FALSE),VLOOKUP(P91,'ESO zone constants'!$H$3:$K$9985,4,FALSE)),""))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constants'!$D$3:$H$4951,5,FALSE),""),""),"")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constants'!$D$3:$H$4951,5,FALSE),""),""),"")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constants'!$D$3:$H$4951,5,FALSE),""),""),"")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constants'!$D$3:$H$4951,5,FALSE),""),""),"")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constants'!$D$3:$H$4951,5,FALSE),""),""),"")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159</v>
      </c>
      <c r="B92" t="s">
        <v>993</v>
      </c>
      <c r="C92" t="s">
        <v>994</v>
      </c>
      <c r="D92" s="3">
        <f t="shared" si="6"/>
        <v>159</v>
      </c>
      <c r="G92" s="8" t="s">
        <v>1652</v>
      </c>
      <c r="I92" t="s">
        <v>97</v>
      </c>
      <c r="J92" t="s">
        <v>97</v>
      </c>
      <c r="K92">
        <v>197</v>
      </c>
      <c r="L92">
        <v>197</v>
      </c>
      <c r="M92">
        <v>197</v>
      </c>
      <c r="N92">
        <v>0</v>
      </c>
      <c r="O92" s="70" t="s">
        <v>50</v>
      </c>
      <c r="P92" s="3">
        <f>IF(AND(G92&lt;&gt;"LIBSETS_SETTYPE_BATTLEGROUND",G92&lt;&gt;"LIBSETS_SETTYPE_SPECIAL",G92&lt;&gt;"LIBSETS_SETTYPE_MYTHIC"), IF(Q92&lt;&gt;"",VLOOKUP(Q92,'ESO zone constants'!$D$3:$H$9999,5,FALSE),""),"")</f>
        <v>176</v>
      </c>
      <c r="Q92" t="str">
        <f>IF(AND(O92&lt;&gt;"",NOT(ISERROR(O92))),O92, IF(AND(K92&lt;&gt;"",K92&gt;0,NOT(ISERROR(K92))),VLOOKUP(K92,'ESO wayshrine node constants'!$A$3:$D$9986,4,FALSE),""))</f>
        <v>City of Ash I</v>
      </c>
      <c r="S92" s="19" t="str">
        <f>IF(AND(R92&lt;&gt;"",NOT(ISERROR(R92))),R92,IF(P92&lt;&gt;"",IF(NOT(ISERROR(VLOOKUP(P92,'ESO Dungeon constants'!$D$3:$H$9999,5,FALSE))),VLOOKUP(P92,'ESO Dungeon constants'!$D$3:$I$9999,6,FALSE),VLOOKUP(P92,'ESO zone constants'!$H$3:$K$9985,4,FALSE)),""))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constants'!$D$3:$H$4951,5,FALSE),""),""),"")</f>
        <v>681</v>
      </c>
      <c r="Y92" t="s">
        <v>71</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constants'!$D$3:$H$4951,5,FALSE),""),""),"")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constants'!$D$3:$H$4951,5,FALSE),""),""),"")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constants'!$D$3:$H$4951,5,FALSE),""),""),"")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constants'!$D$3:$H$4951,5,FALSE),""),""),"")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[159] = {wayshrines={197,197,197,}, dlcId=DLC_BASE_GAME</v>
      </c>
      <c r="AX92" s="21" t="str">
        <f t="shared" si="8"/>
        <v>, zoneIds={176,681}, veteran=false</v>
      </c>
      <c r="AY92" s="21" t="str">
        <f t="shared" si="9"/>
        <v>, setType=LIBSETS_SETTYPE_DUNGEON</v>
      </c>
      <c r="AZ92" s="21" t="str">
        <f t="shared" si="10"/>
        <v>},</v>
      </c>
      <c r="BA92" s="21" t="str">
        <f t="shared" si="11"/>
        <v xml:space="preserve"> --Sunderflame / Trennflamme   [City of Ash I, City of Ash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constants'!$D$3:$H$9999,5,FALSE),""),"")</f>
        <v>181</v>
      </c>
      <c r="Q93" t="str">
        <f>IF(AND(O93&lt;&gt;"",NOT(ISERROR(O93))),O93, IF(AND(K93&lt;&gt;"",K93&gt;0,NOT(ISERROR(K93))),VLOOKUP(K93,'ESO wayshrine node constants'!$A$3:$D$9986,4,FALSE),""))</f>
        <v>Cyrodiil</v>
      </c>
      <c r="S93" s="19" t="str">
        <f>IF(AND(R93&lt;&gt;"",NOT(ISERROR(R93))),R93,IF(P93&lt;&gt;"",IF(NOT(ISERROR(VLOOKUP(P93,'ESO Dungeon constants'!$D$3:$H$9999,5,FALSE))),VLOOKUP(P93,'ESO Dungeon constants'!$D$3:$I$9999,6,FALSE),VLOOKUP(P93,'ESO zone constants'!$H$3:$K$9985,4,FALSE)),""))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constants'!$D$3:$H$4951,5,FALSE),""),""),"")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constants'!$D$3:$H$4951,5,FALSE),""),""),"")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constants'!$D$3:$H$4951,5,FALSE),""),""),"")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constants'!$D$3:$H$4951,5,FALSE),""),""),"")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constants'!$D$3:$H$4951,5,FALSE),""),""),"")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constants'!$D$3:$H$9999,5,FALSE),""),"")</f>
        <v>19</v>
      </c>
      <c r="Q94" t="str">
        <f>IF(AND(O94&lt;&gt;"",NOT(ISERROR(O94))),O94, IF(AND(K94&lt;&gt;"",K94&gt;0,NOT(ISERROR(K94))),VLOOKUP(K94,'ESO wayshrine node constants'!$A$3:$D$9986,4,FALSE),""))</f>
        <v>Stormhaven</v>
      </c>
      <c r="S94" s="19" t="str">
        <f>IF(AND(R94&lt;&gt;"",NOT(ISERROR(R94))),R94,IF(P94&lt;&gt;"",IF(NOT(ISERROR(VLOOKUP(P94,'ESO Dungeon constants'!$D$3:$H$9999,5,FALSE))),VLOOKUP(P94,'ESO Dungeon constants'!$D$3:$I$9999,6,FALSE),VLOOKUP(P94,'ESO zone constants'!$H$3:$K$9985,4,FALSE)),""))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constants'!$D$3:$H$4951,5,FALSE),""),""),"")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constants'!$D$3:$H$4951,5,FALSE),""),""),"")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constants'!$D$3:$H$4951,5,FALSE),""),""),"")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constants'!$D$3:$H$4951,5,FALSE),""),""),"")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constants'!$D$3:$H$4951,5,FALSE),""),""),"")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constants'!$D$3:$H$9999,5,FALSE),""),"")</f>
        <v>181</v>
      </c>
      <c r="Q95" t="str">
        <f>IF(AND(O95&lt;&gt;"",NOT(ISERROR(O95))),O95, IF(AND(K95&lt;&gt;"",K95&gt;0,NOT(ISERROR(K95))),VLOOKUP(K95,'ESO wayshrine node constants'!$A$3:$D$9986,4,FALSE),""))</f>
        <v>Cyrodiil</v>
      </c>
      <c r="S95" s="19" t="str">
        <f>IF(AND(R95&lt;&gt;"",NOT(ISERROR(R95))),R95,IF(P95&lt;&gt;"",IF(NOT(ISERROR(VLOOKUP(P95,'ESO Dungeon constants'!$D$3:$H$9999,5,FALSE))),VLOOKUP(P95,'ESO Dungeon constants'!$D$3:$I$9999,6,FALSE),VLOOKUP(P95,'ESO zone constants'!$H$3:$K$9985,4,FALSE)),""))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constants'!$D$3:$H$4951,5,FALSE),""),""),"")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constants'!$D$3:$H$4951,5,FALSE),""),""),"")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constants'!$D$3:$H$4951,5,FALSE),""),""),"")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constants'!$D$3:$H$4951,5,FALSE),""),""),"")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constants'!$D$3:$H$4951,5,FALSE),""),""),"")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constants'!$D$3:$H$9999,5,FALSE),""),"")</f>
        <v>382</v>
      </c>
      <c r="Q96" t="str">
        <f>IF(AND(O96&lt;&gt;"",NOT(ISERROR(O96))),O96, IF(AND(K96&lt;&gt;"",K96&gt;0,NOT(ISERROR(K96))),VLOOKUP(K96,'ESO wayshrine node constants'!$A$3:$D$9986,4,FALSE),""))</f>
        <v>Reaper's March</v>
      </c>
      <c r="S96" s="19" t="str">
        <f>IF(AND(R96&lt;&gt;"",NOT(ISERROR(R96))),R96,IF(P96&lt;&gt;"",IF(NOT(ISERROR(VLOOKUP(P96,'ESO Dungeon constants'!$D$3:$H$9999,5,FALSE))),VLOOKUP(P96,'ESO Dungeon constants'!$D$3:$I$9999,6,FALSE),VLOOKUP(P96,'ESO zone constants'!$H$3:$K$9985,4,FALSE)),""))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constants'!$D$3:$H$4951,5,FALSE),""),""),"")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constants'!$D$3:$H$4951,5,FALSE),""),""),"")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constants'!$D$3:$H$4951,5,FALSE),""),""),"")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constants'!$D$3:$H$4951,5,FALSE),""),""),"")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constants'!$D$3:$H$4951,5,FALSE),""),""),"")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160</v>
      </c>
      <c r="B97" t="s">
        <v>995</v>
      </c>
      <c r="C97" t="s">
        <v>996</v>
      </c>
      <c r="D97" s="3">
        <f t="shared" si="6"/>
        <v>160</v>
      </c>
      <c r="G97" s="8" t="s">
        <v>1652</v>
      </c>
      <c r="I97" t="s">
        <v>97</v>
      </c>
      <c r="J97" t="s">
        <v>97</v>
      </c>
      <c r="K97">
        <v>197</v>
      </c>
      <c r="L97">
        <v>197</v>
      </c>
      <c r="M97">
        <v>197</v>
      </c>
      <c r="N97">
        <v>0</v>
      </c>
      <c r="O97" s="70" t="s">
        <v>50</v>
      </c>
      <c r="P97" s="3">
        <f>IF(AND(G97&lt;&gt;"LIBSETS_SETTYPE_BATTLEGROUND",G97&lt;&gt;"LIBSETS_SETTYPE_SPECIAL",G97&lt;&gt;"LIBSETS_SETTYPE_MYTHIC"), IF(Q97&lt;&gt;"",VLOOKUP(Q97,'ESO zone constants'!$D$3:$H$9999,5,FALSE),""),"")</f>
        <v>176</v>
      </c>
      <c r="Q97" t="str">
        <f>IF(AND(O97&lt;&gt;"",NOT(ISERROR(O97))),O97, IF(AND(K97&lt;&gt;"",K97&gt;0,NOT(ISERROR(K97))),VLOOKUP(K97,'ESO wayshrine node constants'!$A$3:$D$9986,4,FALSE),""))</f>
        <v>City of Ash I</v>
      </c>
      <c r="S97" s="19" t="str">
        <f>IF(AND(R97&lt;&gt;"",NOT(ISERROR(R97))),R97,IF(P97&lt;&gt;"",IF(NOT(ISERROR(VLOOKUP(P97,'ESO Dungeon constants'!$D$3:$H$9999,5,FALSE))),VLOOKUP(P97,'ESO Dungeon constants'!$D$3:$I$9999,6,FALSE),VLOOKUP(P97,'ESO zone constants'!$H$3:$K$9985,4,FALSE)),""))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constants'!$D$3:$H$4951,5,FALSE),""),""),"")</f>
        <v>681</v>
      </c>
      <c r="Y97" t="s">
        <v>71</v>
      </c>
      <c r="AA97" s="3" t="str">
        <f>IF(Z97&lt;&gt;"",IF(Z97&lt;&gt;"LIBSETS_DROP_MECHANIC_MONSTER_NAME",VLOOKUP(Z97,'LibSets constants'!$I$4:$L$1000,3,FALSE),""),"")</f>
        <v/>
      </c>
      <c r="AB97" s="3" t="str">
        <f>IF(Z97&lt;&gt;"",IF(Z97&lt;&gt;"LIBSETS_DROP_MECHANIC_MONSTER_NAME",VLOOKUP(Z97,'LibSets constants'!$I$4:$L$1000,4,FALSE),""),"")</f>
        <v/>
      </c>
      <c r="AC97" s="3" t="str">
        <f>IF(G97&lt;&gt;"LIBSETS_SETTYPE_BATTLEGROUND",IF(G97&lt;&gt;"LIBSETS_SETTYPE_SPECIAL",IF(AD97&lt;&gt;"",VLOOKUP(AD97,'ESO zone constants'!$D$3:$H$4951,5,FALSE),""),""),"")</f>
        <v/>
      </c>
      <c r="AF97" s="3" t="str">
        <f>IF(AE97&lt;&gt;"",IF(AE97&lt;&gt;"LIBSETS_DROP_MECHANIC_MONSTER_NAME",VLOOKUP(AE97,'LibSets constants'!$I$4:$L$1000,3,FALSE),""),"")</f>
        <v/>
      </c>
      <c r="AG97" s="3" t="str">
        <f>IF(AE97&lt;&gt;"",IF(AE97&lt;&gt;"LIBSETS_DROP_MECHANIC_MONSTER_NAME",VLOOKUP(AE97,'LibSets constants'!$I$4:$L$1000,4,FALSE),""),"")</f>
        <v/>
      </c>
      <c r="AH97" s="3" t="str">
        <f>IF(G97&lt;&gt;"LIBSETS_SETTYPE_BATTLEGROUND",IF(G97&lt;&gt;"LIBSETS_SETTYPE_SPECIAL",IF(AI97&lt;&gt;"",VLOOKUP(AI97,'ESO zone constants'!$D$3:$H$4951,5,FALSE),""),""),"")</f>
        <v/>
      </c>
      <c r="AK97" s="3" t="str">
        <f>IF(AJ97&lt;&gt;"",IF(AJ97&lt;&gt;"LIBSETS_DROP_MECHANIC_MONSTER_NAME",VLOOKUP(AJ97,'LibSets constants'!$I$4:$L$1000,3,FALSE),""),"")</f>
        <v/>
      </c>
      <c r="AL97" s="3" t="str">
        <f>IF(AJ97&lt;&gt;"",IF(AJ97&lt;&gt;"LIBSETS_DROP_MECHANIC_MONSTER_NAME",VLOOKUP(AJ97,'LibSets constants'!$I$4:$L$1000,4,FALSE),""),"")</f>
        <v/>
      </c>
      <c r="AM97" s="3" t="str">
        <f>IF(G97&lt;&gt;"LIBSETS_SETTYPE_BATTLEGROUND",IF(G97&lt;&gt;"LIBSETS_SETTYPE_SPECIAL",IF(AN97&lt;&gt;"",VLOOKUP(AN97,'ESO zone constants'!$D$3:$H$4951,5,FALSE),""),""),"")</f>
        <v/>
      </c>
      <c r="AP97" s="3" t="str">
        <f>IF(AO97&lt;&gt;"",IF(AO97&lt;&gt;"LIBSETS_DROP_MECHANIC_MONSTER_NAME",VLOOKUP(AO97,'LibSets constants'!$I$4:$L$1000,3,FALSE),""),"")</f>
        <v/>
      </c>
      <c r="AQ97" s="3" t="str">
        <f>IF(AO97&lt;&gt;"",IF(AO97&lt;&gt;"LIBSETS_DROP_MECHANIC_MONSTER_NAME",VLOOKUP(AO97,'LibSets constants'!$I$4:$L$1000,4,FALSE),""),"")</f>
        <v/>
      </c>
      <c r="AR97" s="3" t="str">
        <f>IF(G97&lt;&gt;"LIBSETS_SETTYPE_BATTLEGROUND",IF(G97&lt;&gt;"LIBSETS_SETTYPE_SPECIAL",IF(AS97&lt;&gt;"",VLOOKUP(AS97,'ESO zone constants'!$D$3:$H$4951,5,FALSE),""),""),"")</f>
        <v/>
      </c>
      <c r="AU97" s="3" t="str">
        <f>IF(AT97&lt;&gt;"",IF(AT97&lt;&gt;"LIBSETS_DROP_MECHANIC_MONSTER_NAME",VLOOKUP(AT97,'LibSets constants'!$I$4:$L$1000,3,FALSE),""),"")</f>
        <v/>
      </c>
      <c r="AV97" s="3" t="str">
        <f>IF(AT97&lt;&gt;"",IF(AT97&lt;&gt;"LIBSETS_DROP_MECHANIC_MONSTER_NAME",VLOOKUP(AT97,'LibSets constants'!$I$4:$L$1000,4,FALSE),""),"")</f>
        <v/>
      </c>
      <c r="AW97" s="21" t="str">
        <f t="shared" si="7"/>
        <v>[160] = {wayshrines={197,197,197,}, dlcId=DLC_BASE_GAME</v>
      </c>
      <c r="AX97" s="21" t="str">
        <f t="shared" si="8"/>
        <v>, zoneIds={176,681}, veteran=false</v>
      </c>
      <c r="AY97" s="21" t="str">
        <f t="shared" si="9"/>
        <v>, setType=LIBSETS_SETTYPE_DUNGEON</v>
      </c>
      <c r="AZ97" s="21" t="str">
        <f t="shared" si="10"/>
        <v>},</v>
      </c>
      <c r="BA97" s="21" t="str">
        <f t="shared" si="11"/>
        <v xml:space="preserve"> --Burning Spellweave / Branntzauberweber   [City of Ash I, City of Ash II]</v>
      </c>
    </row>
    <row r="98" spans="1:53" x14ac:dyDescent="0.25">
      <c r="A98" s="12">
        <v>261</v>
      </c>
      <c r="B98" t="s">
        <v>1139</v>
      </c>
      <c r="C98" t="s">
        <v>1140</v>
      </c>
      <c r="D98" s="3">
        <f t="shared" si="6"/>
        <v>261</v>
      </c>
      <c r="G98" s="8" t="s">
        <v>1652</v>
      </c>
      <c r="I98" t="s">
        <v>97</v>
      </c>
      <c r="J98" t="s">
        <v>97</v>
      </c>
      <c r="K98">
        <v>261</v>
      </c>
      <c r="L98">
        <v>261</v>
      </c>
      <c r="M98">
        <v>261</v>
      </c>
      <c r="N98">
        <v>0</v>
      </c>
      <c r="O98" s="70" t="s">
        <v>72</v>
      </c>
      <c r="P98" s="3">
        <f>IF(AND(G98&lt;&gt;"LIBSETS_SETTYPE_BATTLEGROUND",G98&lt;&gt;"LIBSETS_SETTYPE_SPECIAL",G98&lt;&gt;"LIBSETS_SETTYPE_MYTHIC"), IF(Q98&lt;&gt;"",VLOOKUP(Q98,'ESO zone constants'!$D$3:$H$9999,5,FALSE),""),"")</f>
        <v>848</v>
      </c>
      <c r="Q98" t="str">
        <f>IF(AND(O98&lt;&gt;"",NOT(ISERROR(O98))),O98, IF(AND(K98&lt;&gt;"",K98&gt;0,NOT(ISERROR(K98))),VLOOKUP(K98,'ESO wayshrine node constants'!$A$3:$D$9986,4,FALSE),""))</f>
        <v>Cradle of Shadows</v>
      </c>
      <c r="S98" s="19" t="str">
        <f>IF(AND(R98&lt;&gt;"",NOT(ISERROR(R98))),R98,IF(P98&lt;&gt;"",IF(NOT(ISERROR(VLOOKUP(P98,'ESO Dungeon constants'!$D$3:$H$9999,5,FALSE))),VLOOKUP(P98,'ESO Dungeon constants'!$D$3:$I$9999,6,FALSE),VLOOKUP(P98,'ESO zone constants'!$H$3:$K$9985,4,FALSE)),""))</f>
        <v>DLC_SHADOWS_OF_THE_HIST</v>
      </c>
      <c r="T98" s="3" t="str">
        <f>IF(S98&lt;&gt;"",VLOOKUP(S98,'LibSets constants'!$B$4:$C$1000,2,FALSE),"")</f>
        <v>Shadows of the Hist</v>
      </c>
      <c r="V98" s="44" t="str">
        <f>IF(U98&lt;&gt;"",IF(U98&lt;&gt;"LIBSETS_DROP_MECHANIC_MONSTER_NAME",VLOOKUP(U98,'LibSets constants'!$I$4:$L$1000,3,FALSE),""),"")</f>
        <v/>
      </c>
      <c r="W98" s="40" t="str">
        <f>IF(U98&lt;&gt;"",IF(U98&lt;&gt;"LIBSETS_DROP_MECHANIC_MONSTER_NAME",VLOOKUP(U98,'LibSets constants'!$I$4:$L$1000,4,FALSE),""),"")</f>
        <v/>
      </c>
      <c r="X98" s="3" t="str">
        <f>IF(G98&lt;&gt;"LIBSETS_SETTYPE_BATTLEGROUND",IF(G98&lt;&gt;"LIBSETS_SETTYPE_SPECIAL",IF(Y98&lt;&gt;"",VLOOKUP(Y98,'ESO zone constants'!$D$3:$H$4951,5,FALSE),""),""),"")</f>
        <v/>
      </c>
      <c r="Z98" s="45"/>
      <c r="AA98" s="44" t="str">
        <f>IF(Z98&lt;&gt;"",IF(Z98&lt;&gt;"LIBSETS_DROP_MECHANIC_MONSTER_NAME",VLOOKUP(Z98,'LibSets constants'!$I$4:$L$1000,3,FALSE),""),"")</f>
        <v/>
      </c>
      <c r="AB98" s="44" t="str">
        <f>IF(Z98&lt;&gt;"",IF(Z98&lt;&gt;"LIBSETS_DROP_MECHANIC_MONSTER_NAME",VLOOKUP(Z98,'LibSets constants'!$I$4:$L$1000,4,FALSE),""),"")</f>
        <v/>
      </c>
      <c r="AC98" s="3" t="str">
        <f>IF(G98&lt;&gt;"LIBSETS_SETTYPE_BATTLEGROUND",IF(G98&lt;&gt;"LIBSETS_SETTYPE_SPECIAL",IF(AD98&lt;&gt;"",VLOOKUP(AD98,'ESO zone constants'!$D$3:$H$4951,5,FALSE),""),""),"")</f>
        <v/>
      </c>
      <c r="AE98" s="45"/>
      <c r="AF98" s="44" t="str">
        <f>IF(AE98&lt;&gt;"",IF(AE98&lt;&gt;"LIBSETS_DROP_MECHANIC_MONSTER_NAME",VLOOKUP(AE98,'LibSets constants'!$I$4:$L$1000,3,FALSE),""),"")</f>
        <v/>
      </c>
      <c r="AG98" s="44" t="str">
        <f>IF(AE98&lt;&gt;"",IF(AE98&lt;&gt;"LIBSETS_DROP_MECHANIC_MONSTER_NAME",VLOOKUP(AE98,'LibSets constants'!$I$4:$L$1000,4,FALSE),""),"")</f>
        <v/>
      </c>
      <c r="AH98" s="3" t="str">
        <f>IF(G98&lt;&gt;"LIBSETS_SETTYPE_BATTLEGROUND",IF(G98&lt;&gt;"LIBSETS_SETTYPE_SPECIAL",IF(AI98&lt;&gt;"",VLOOKUP(AI98,'ESO zone constants'!$D$3:$H$4951,5,FALSE),""),""),"")</f>
        <v/>
      </c>
      <c r="AJ98" s="45"/>
      <c r="AK98" s="44" t="str">
        <f>IF(AJ98&lt;&gt;"",IF(AJ98&lt;&gt;"LIBSETS_DROP_MECHANIC_MONSTER_NAME",VLOOKUP(AJ98,'LibSets constants'!$I$4:$L$1000,3,FALSE),""),"")</f>
        <v/>
      </c>
      <c r="AL98" s="44" t="str">
        <f>IF(AJ98&lt;&gt;"",IF(AJ98&lt;&gt;"LIBSETS_DROP_MECHANIC_MONSTER_NAME",VLOOKUP(AJ98,'LibSets constants'!$I$4:$L$1000,4,FALSE),""),"")</f>
        <v/>
      </c>
      <c r="AM98" s="3" t="str">
        <f>IF(G98&lt;&gt;"LIBSETS_SETTYPE_BATTLEGROUND",IF(G98&lt;&gt;"LIBSETS_SETTYPE_SPECIAL",IF(AN98&lt;&gt;"",VLOOKUP(AN98,'ESO zone constants'!$D$3:$H$4951,5,FALSE),""),""),"")</f>
        <v/>
      </c>
      <c r="AO98" s="45"/>
      <c r="AP98" s="44" t="str">
        <f>IF(AO98&lt;&gt;"",IF(AO98&lt;&gt;"LIBSETS_DROP_MECHANIC_MONSTER_NAME",VLOOKUP(AO98,'LibSets constants'!$I$4:$L$1000,3,FALSE),""),"")</f>
        <v/>
      </c>
      <c r="AQ98" s="44" t="str">
        <f>IF(AO98&lt;&gt;"",IF(AO98&lt;&gt;"LIBSETS_DROP_MECHANIC_MONSTER_NAME",VLOOKUP(AO98,'LibSets constants'!$I$4:$L$1000,4,FALSE),""),"")</f>
        <v/>
      </c>
      <c r="AR98" s="3" t="str">
        <f>IF(G98&lt;&gt;"LIBSETS_SETTYPE_BATTLEGROUND",IF(G98&lt;&gt;"LIBSETS_SETTYPE_SPECIAL",IF(AS98&lt;&gt;"",VLOOKUP(AS98,'ESO zone constants'!$D$3:$H$4951,5,FALSE),""),""),"")</f>
        <v/>
      </c>
      <c r="AT98" s="45"/>
      <c r="AU98" s="44" t="str">
        <f>IF(AT98&lt;&gt;"",IF(AT98&lt;&gt;"LIBSETS_DROP_MECHANIC_MONSTER_NAME",VLOOKUP(AT98,'LibSets constants'!$I$4:$L$1000,3,FALSE),""),"")</f>
        <v/>
      </c>
      <c r="AV98" s="44" t="str">
        <f>IF(AT98&lt;&gt;"",IF(AT98&lt;&gt;"LIBSETS_DROP_MECHANIC_MONSTER_NAME",VLOOKUP(AT98,'LibSets constants'!$I$4:$L$1000,4,FALSE),""),"")</f>
        <v/>
      </c>
      <c r="AW98" s="21" t="str">
        <f t="shared" si="7"/>
        <v>[261] = {wayshrines={261,261,261,}, dlcId=DLC_SHADOWS_OF_THE_HIST</v>
      </c>
      <c r="AX98" s="21" t="str">
        <f t="shared" si="8"/>
        <v>, zoneIds={848}, veteran=false</v>
      </c>
      <c r="AY98" s="21" t="str">
        <f t="shared" si="9"/>
        <v>, setType=LIBSETS_SETTYPE_DUNGEON</v>
      </c>
      <c r="AZ98" s="21" t="str">
        <f t="shared" si="10"/>
        <v>},</v>
      </c>
      <c r="BA98" s="21" t="str">
        <f t="shared" si="11"/>
        <v xml:space="preserve"> --Gossamer / Gespinst   [Cradle of Shadows]</v>
      </c>
    </row>
    <row r="99" spans="1:53" x14ac:dyDescent="0.25">
      <c r="A99" s="12">
        <v>262</v>
      </c>
      <c r="B99" t="s">
        <v>1141</v>
      </c>
      <c r="C99" t="s">
        <v>1142</v>
      </c>
      <c r="D99" s="3">
        <f t="shared" si="6"/>
        <v>262</v>
      </c>
      <c r="G99" s="8" t="s">
        <v>1652</v>
      </c>
      <c r="I99" t="s">
        <v>97</v>
      </c>
      <c r="J99" t="s">
        <v>97</v>
      </c>
      <c r="K99">
        <v>261</v>
      </c>
      <c r="L99">
        <v>261</v>
      </c>
      <c r="M99">
        <v>261</v>
      </c>
      <c r="N99">
        <v>0</v>
      </c>
      <c r="O99" s="70" t="s">
        <v>72</v>
      </c>
      <c r="P99" s="3">
        <f>IF(AND(G99&lt;&gt;"LIBSETS_SETTYPE_BATTLEGROUND",G99&lt;&gt;"LIBSETS_SETTYPE_SPECIAL",G99&lt;&gt;"LIBSETS_SETTYPE_MYTHIC"), IF(Q99&lt;&gt;"",VLOOKUP(Q99,'ESO zone constants'!$D$3:$H$9999,5,FALSE),""),"")</f>
        <v>848</v>
      </c>
      <c r="Q99" t="str">
        <f>IF(AND(O99&lt;&gt;"",NOT(ISERROR(O99))),O99, IF(AND(K99&lt;&gt;"",K99&gt;0,NOT(ISERROR(K99))),VLOOKUP(K99,'ESO wayshrine node constants'!$A$3:$D$9986,4,FALSE),""))</f>
        <v>Cradle of Shadows</v>
      </c>
      <c r="S99" s="19" t="str">
        <f>IF(AND(R99&lt;&gt;"",NOT(ISERROR(R99))),R99,IF(P99&lt;&gt;"",IF(NOT(ISERROR(VLOOKUP(P99,'ESO Dungeon constants'!$D$3:$H$9999,5,FALSE))),VLOOKUP(P99,'ESO Dungeon constants'!$D$3:$I$9999,6,FALSE),VLOOKUP(P99,'ESO zone constants'!$H$3:$K$9985,4,FALSE)),""))</f>
        <v>DLC_SHADOWS_OF_THE_HIST</v>
      </c>
      <c r="T99" s="3" t="str">
        <f>IF(S99&lt;&gt;"",VLOOKUP(S99,'LibSets constants'!$B$4:$C$1000,2,FALSE),"")</f>
        <v>Shadows of the Hist</v>
      </c>
      <c r="V99" s="44" t="str">
        <f>IF(U99&lt;&gt;"",IF(U99&lt;&gt;"LIBSETS_DROP_MECHANIC_MONSTER_NAME",VLOOKUP(U99,'LibSets constants'!$I$4:$L$1000,3,FALSE),""),"")</f>
        <v/>
      </c>
      <c r="W99" s="40" t="str">
        <f>IF(U99&lt;&gt;"",IF(U99&lt;&gt;"LIBSETS_DROP_MECHANIC_MONSTER_NAME",VLOOKUP(U99,'LibSets constants'!$I$4:$L$1000,4,FALSE),""),"")</f>
        <v/>
      </c>
      <c r="X99" s="3" t="str">
        <f>IF(G99&lt;&gt;"LIBSETS_SETTYPE_BATTLEGROUND",IF(G99&lt;&gt;"LIBSETS_SETTYPE_SPECIAL",IF(Y99&lt;&gt;"",VLOOKUP(Y99,'ESO zone constants'!$D$3:$H$4951,5,FALSE),""),""),"")</f>
        <v/>
      </c>
      <c r="Z99" s="45"/>
      <c r="AA99" s="44" t="str">
        <f>IF(Z99&lt;&gt;"",IF(Z99&lt;&gt;"LIBSETS_DROP_MECHANIC_MONSTER_NAME",VLOOKUP(Z99,'LibSets constants'!$I$4:$L$1000,3,FALSE),""),"")</f>
        <v/>
      </c>
      <c r="AB99" s="44" t="str">
        <f>IF(Z99&lt;&gt;"",IF(Z99&lt;&gt;"LIBSETS_DROP_MECHANIC_MONSTER_NAME",VLOOKUP(Z99,'LibSets constants'!$I$4:$L$1000,4,FALSE),""),"")</f>
        <v/>
      </c>
      <c r="AC99" s="3" t="str">
        <f>IF(G99&lt;&gt;"LIBSETS_SETTYPE_BATTLEGROUND",IF(G99&lt;&gt;"LIBSETS_SETTYPE_SPECIAL",IF(AD99&lt;&gt;"",VLOOKUP(AD99,'ESO zone constants'!$D$3:$H$4951,5,FALSE),""),""),"")</f>
        <v/>
      </c>
      <c r="AE99" s="45"/>
      <c r="AF99" s="44" t="str">
        <f>IF(AE99&lt;&gt;"",IF(AE99&lt;&gt;"LIBSETS_DROP_MECHANIC_MONSTER_NAME",VLOOKUP(AE99,'LibSets constants'!$I$4:$L$1000,3,FALSE),""),"")</f>
        <v/>
      </c>
      <c r="AG99" s="44" t="str">
        <f>IF(AE99&lt;&gt;"",IF(AE99&lt;&gt;"LIBSETS_DROP_MECHANIC_MONSTER_NAME",VLOOKUP(AE99,'LibSets constants'!$I$4:$L$1000,4,FALSE),""),"")</f>
        <v/>
      </c>
      <c r="AH99" s="3" t="str">
        <f>IF(G99&lt;&gt;"LIBSETS_SETTYPE_BATTLEGROUND",IF(G99&lt;&gt;"LIBSETS_SETTYPE_SPECIAL",IF(AI99&lt;&gt;"",VLOOKUP(AI99,'ESO zone constants'!$D$3:$H$4951,5,FALSE),""),""),"")</f>
        <v/>
      </c>
      <c r="AJ99" s="45"/>
      <c r="AK99" s="44" t="str">
        <f>IF(AJ99&lt;&gt;"",IF(AJ99&lt;&gt;"LIBSETS_DROP_MECHANIC_MONSTER_NAME",VLOOKUP(AJ99,'LibSets constants'!$I$4:$L$1000,3,FALSE),""),"")</f>
        <v/>
      </c>
      <c r="AL99" s="44" t="str">
        <f>IF(AJ99&lt;&gt;"",IF(AJ99&lt;&gt;"LIBSETS_DROP_MECHANIC_MONSTER_NAME",VLOOKUP(AJ99,'LibSets constants'!$I$4:$L$1000,4,FALSE),""),"")</f>
        <v/>
      </c>
      <c r="AM99" s="3" t="str">
        <f>IF(G99&lt;&gt;"LIBSETS_SETTYPE_BATTLEGROUND",IF(G99&lt;&gt;"LIBSETS_SETTYPE_SPECIAL",IF(AN99&lt;&gt;"",VLOOKUP(AN99,'ESO zone constants'!$D$3:$H$4951,5,FALSE),""),""),"")</f>
        <v/>
      </c>
      <c r="AO99" s="45"/>
      <c r="AP99" s="44" t="str">
        <f>IF(AO99&lt;&gt;"",IF(AO99&lt;&gt;"LIBSETS_DROP_MECHANIC_MONSTER_NAME",VLOOKUP(AO99,'LibSets constants'!$I$4:$L$1000,3,FALSE),""),"")</f>
        <v/>
      </c>
      <c r="AQ99" s="44" t="str">
        <f>IF(AO99&lt;&gt;"",IF(AO99&lt;&gt;"LIBSETS_DROP_MECHANIC_MONSTER_NAME",VLOOKUP(AO99,'LibSets constants'!$I$4:$L$1000,4,FALSE),""),"")</f>
        <v/>
      </c>
      <c r="AR99" s="3" t="str">
        <f>IF(G99&lt;&gt;"LIBSETS_SETTYPE_BATTLEGROUND",IF(G99&lt;&gt;"LIBSETS_SETTYPE_SPECIAL",IF(AS99&lt;&gt;"",VLOOKUP(AS99,'ESO zone constants'!$D$3:$H$4951,5,FALSE),""),""),"")</f>
        <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[262] = {wayshrines={261,261,261,}, dlcId=DLC_SHADOWS_OF_THE_HIST</v>
      </c>
      <c r="AX99" s="21" t="str">
        <f t="shared" si="8"/>
        <v>, zoneIds={848}, veteran=false</v>
      </c>
      <c r="AY99" s="21" t="str">
        <f t="shared" si="9"/>
        <v>, setType=LIBSETS_SETTYPE_DUNGEON</v>
      </c>
      <c r="AZ99" s="21" t="str">
        <f t="shared" si="10"/>
        <v>},</v>
      </c>
      <c r="BA99" s="21" t="str">
        <f t="shared" si="11"/>
        <v xml:space="preserve"> --Widowmaker / Witwenmacher   [Cradle of Shadows]</v>
      </c>
    </row>
    <row r="100" spans="1:53" x14ac:dyDescent="0.25">
      <c r="A100" s="12">
        <v>263</v>
      </c>
      <c r="B100" t="s">
        <v>1143</v>
      </c>
      <c r="C100" t="s">
        <v>1144</v>
      </c>
      <c r="D100" s="3">
        <f t="shared" si="6"/>
        <v>263</v>
      </c>
      <c r="G100" s="8" t="s">
        <v>1652</v>
      </c>
      <c r="I100" t="s">
        <v>97</v>
      </c>
      <c r="J100" t="s">
        <v>97</v>
      </c>
      <c r="K100">
        <v>261</v>
      </c>
      <c r="L100">
        <v>261</v>
      </c>
      <c r="M100">
        <v>261</v>
      </c>
      <c r="N100">
        <v>0</v>
      </c>
      <c r="O100" s="70" t="s">
        <v>72</v>
      </c>
      <c r="P100" s="3">
        <f>IF(AND(G100&lt;&gt;"LIBSETS_SETTYPE_BATTLEGROUND",G100&lt;&gt;"LIBSETS_SETTYPE_SPECIAL",G100&lt;&gt;"LIBSETS_SETTYPE_MYTHIC"), IF(Q100&lt;&gt;"",VLOOKUP(Q100,'ESO zone constants'!$D$3:$H$9999,5,FALSE),""),"")</f>
        <v>848</v>
      </c>
      <c r="Q100" t="str">
        <f>IF(AND(O100&lt;&gt;"",NOT(ISERROR(O100))),O100, IF(AND(K100&lt;&gt;"",K100&gt;0,NOT(ISERROR(K100))),VLOOKUP(K100,'ESO wayshrine node constants'!$A$3:$D$9986,4,FALSE),""))</f>
        <v>Cradle of Shadows</v>
      </c>
      <c r="S100" s="19" t="str">
        <f>IF(AND(R100&lt;&gt;"",NOT(ISERROR(R100))),R100,IF(P100&lt;&gt;"",IF(NOT(ISERROR(VLOOKUP(P100,'ESO Dungeon constants'!$D$3:$H$9999,5,FALSE))),VLOOKUP(P100,'ESO Dungeon constants'!$D$3:$I$9999,6,FALSE),VLOOKUP(P100,'ESO zone constants'!$H$3:$K$9985,4,FALSE)),""))</f>
        <v>DLC_SHADOWS_OF_THE_HIST</v>
      </c>
      <c r="T100" s="3" t="str">
        <f>IF(S100&lt;&gt;"",VLOOKUP(S100,'LibSets constants'!$B$4:$C$1000,2,FALSE),"")</f>
        <v>Shadows of the Hist</v>
      </c>
      <c r="V100" s="44" t="str">
        <f>IF(U100&lt;&gt;"",IF(U100&lt;&gt;"LIBSETS_DROP_MECHANIC_MONSTER_NAME",VLOOKUP(U100,'LibSets constants'!$I$4:$L$1000,3,FALSE),""),"")</f>
        <v/>
      </c>
      <c r="W100" s="40" t="str">
        <f>IF(U100&lt;&gt;"",IF(U100&lt;&gt;"LIBSETS_DROP_MECHANIC_MONSTER_NAME",VLOOKUP(U100,'LibSets constants'!$I$4:$L$1000,4,FALSE),""),"")</f>
        <v/>
      </c>
      <c r="X100" s="3" t="str">
        <f>IF(G100&lt;&gt;"LIBSETS_SETTYPE_BATTLEGROUND",IF(G100&lt;&gt;"LIBSETS_SETTYPE_SPECIAL",IF(Y100&lt;&gt;"",VLOOKUP(Y100,'ESO zone constants'!$D$3:$H$4951,5,FALSE),""),""),"")</f>
        <v/>
      </c>
      <c r="Z100" s="45"/>
      <c r="AA100" s="44" t="str">
        <f>IF(Z100&lt;&gt;"",IF(Z100&lt;&gt;"LIBSETS_DROP_MECHANIC_MONSTER_NAME",VLOOKUP(Z100,'LibSets constants'!$I$4:$L$1000,3,FALSE),""),"")</f>
        <v/>
      </c>
      <c r="AB100" s="44" t="str">
        <f>IF(Z100&lt;&gt;"",IF(Z100&lt;&gt;"LIBSETS_DROP_MECHANIC_MONSTER_NAME",VLOOKUP(Z100,'LibSets constants'!$I$4:$L$1000,4,FALSE),""),"")</f>
        <v/>
      </c>
      <c r="AC100" s="3" t="str">
        <f>IF(G100&lt;&gt;"LIBSETS_SETTYPE_BATTLEGROUND",IF(G100&lt;&gt;"LIBSETS_SETTYPE_SPECIAL",IF(AD100&lt;&gt;"",VLOOKUP(AD100,'ESO zone constants'!$D$3:$H$4951,5,FALSE),""),""),"")</f>
        <v/>
      </c>
      <c r="AE100" s="45"/>
      <c r="AF100" s="44" t="str">
        <f>IF(AE100&lt;&gt;"",IF(AE100&lt;&gt;"LIBSETS_DROP_MECHANIC_MONSTER_NAME",VLOOKUP(AE100,'LibSets constants'!$I$4:$L$1000,3,FALSE),""),"")</f>
        <v/>
      </c>
      <c r="AG100" s="44" t="str">
        <f>IF(AE100&lt;&gt;"",IF(AE100&lt;&gt;"LIBSETS_DROP_MECHANIC_MONSTER_NAME",VLOOKUP(AE100,'LibSets constants'!$I$4:$L$1000,4,FALSE),""),"")</f>
        <v/>
      </c>
      <c r="AH100" s="3" t="str">
        <f>IF(G100&lt;&gt;"LIBSETS_SETTYPE_BATTLEGROUND",IF(G100&lt;&gt;"LIBSETS_SETTYPE_SPECIAL",IF(AI100&lt;&gt;"",VLOOKUP(AI100,'ESO zone constants'!$D$3:$H$4951,5,FALSE),""),""),"")</f>
        <v/>
      </c>
      <c r="AJ100" s="45"/>
      <c r="AK100" s="44" t="str">
        <f>IF(AJ100&lt;&gt;"",IF(AJ100&lt;&gt;"LIBSETS_DROP_MECHANIC_MONSTER_NAME",VLOOKUP(AJ100,'LibSets constants'!$I$4:$L$1000,3,FALSE),""),"")</f>
        <v/>
      </c>
      <c r="AL100" s="44" t="str">
        <f>IF(AJ100&lt;&gt;"",IF(AJ100&lt;&gt;"LIBSETS_DROP_MECHANIC_MONSTER_NAME",VLOOKUP(AJ100,'LibSets constants'!$I$4:$L$1000,4,FALSE),""),"")</f>
        <v/>
      </c>
      <c r="AM100" s="3" t="str">
        <f>IF(G100&lt;&gt;"LIBSETS_SETTYPE_BATTLEGROUND",IF(G100&lt;&gt;"LIBSETS_SETTYPE_SPECIAL",IF(AN100&lt;&gt;"",VLOOKUP(AN100,'ESO zone constants'!$D$3:$H$4951,5,FALSE),""),""),"")</f>
        <v/>
      </c>
      <c r="AO100" s="45"/>
      <c r="AP100" s="44" t="str">
        <f>IF(AO100&lt;&gt;"",IF(AO100&lt;&gt;"LIBSETS_DROP_MECHANIC_MONSTER_NAME",VLOOKUP(AO100,'LibSets constants'!$I$4:$L$1000,3,FALSE),""),"")</f>
        <v/>
      </c>
      <c r="AQ100" s="44" t="str">
        <f>IF(AO100&lt;&gt;"",IF(AO100&lt;&gt;"LIBSETS_DROP_MECHANIC_MONSTER_NAME",VLOOKUP(AO100,'LibSets constants'!$I$4:$L$1000,4,FALSE),""),"")</f>
        <v/>
      </c>
      <c r="AR100" s="3" t="str">
        <f>IF(G100&lt;&gt;"LIBSETS_SETTYPE_BATTLEGROUND",IF(G100&lt;&gt;"LIBSETS_SETTYPE_SPECIAL",IF(AS100&lt;&gt;"",VLOOKUP(AS100,'ESO zone constants'!$D$3:$H$4951,5,FALSE),""),""),"")</f>
        <v/>
      </c>
      <c r="AT100" s="45"/>
      <c r="AU100" s="44" t="str">
        <f>IF(AT100&lt;&gt;"",IF(AT100&lt;&gt;"LIBSETS_DROP_MECHANIC_MONSTER_NAME",VLOOKUP(AT100,'LibSets constants'!$I$4:$L$1000,3,FALSE),""),"")</f>
        <v/>
      </c>
      <c r="AV100" s="44" t="str">
        <f>IF(AT100&lt;&gt;"",IF(AT100&lt;&gt;"LIBSETS_DROP_MECHANIC_MONSTER_NAME",VLOOKUP(AT100,'LibSets constants'!$I$4:$L$1000,4,FALSE),""),"")</f>
        <v/>
      </c>
      <c r="AW100" s="21" t="str">
        <f t="shared" si="7"/>
        <v>[263] = {wayshrines={261,261,261,}, dlcId=DLC_SHADOWS_OF_THE_HIST</v>
      </c>
      <c r="AX100" s="21" t="str">
        <f t="shared" si="8"/>
        <v>, zoneIds={848}, veteran=false</v>
      </c>
      <c r="AY100" s="21" t="str">
        <f t="shared" si="9"/>
        <v>, setType=LIBSETS_SETTYPE_DUNGEON</v>
      </c>
      <c r="AZ100" s="21" t="str">
        <f t="shared" si="10"/>
        <v>},</v>
      </c>
      <c r="BA100" s="21" t="str">
        <f t="shared" si="11"/>
        <v xml:space="preserve"> --Hand of Mephala / Hand von Mephala   [Cradle of Shadows]</v>
      </c>
    </row>
    <row r="101" spans="1:53" x14ac:dyDescent="0.25">
      <c r="A101" s="12">
        <v>122</v>
      </c>
      <c r="B101" t="s">
        <v>931</v>
      </c>
      <c r="C101" t="s">
        <v>932</v>
      </c>
      <c r="D101" s="3">
        <f t="shared" si="6"/>
        <v>122</v>
      </c>
      <c r="G101" s="8" t="s">
        <v>1652</v>
      </c>
      <c r="I101" t="s">
        <v>97</v>
      </c>
      <c r="J101" t="s">
        <v>97</v>
      </c>
      <c r="K101">
        <v>190</v>
      </c>
      <c r="L101">
        <v>190</v>
      </c>
      <c r="M101">
        <v>190</v>
      </c>
      <c r="N101">
        <v>0</v>
      </c>
      <c r="O101" s="70" t="s">
        <v>49</v>
      </c>
      <c r="P101" s="3">
        <f>IF(AND(G101&lt;&gt;"LIBSETS_SETTYPE_BATTLEGROUND",G101&lt;&gt;"LIBSETS_SETTYPE_SPECIAL",G101&lt;&gt;"LIBSETS_SETTYPE_MYTHIC"), IF(Q101&lt;&gt;"",VLOOKUP(Q101,'ESO zone constants'!$D$3:$H$9999,5,FALSE),""),"")</f>
        <v>130</v>
      </c>
      <c r="Q101" t="str">
        <f>IF(AND(O101&lt;&gt;"",NOT(ISERROR(O101))),O101, IF(AND(K101&lt;&gt;"",K101&gt;0,NOT(ISERROR(K101))),VLOOKUP(K101,'ESO wayshrine node constants'!$A$3:$D$9986,4,FALSE),""))</f>
        <v>Crypt of Hearts I</v>
      </c>
      <c r="S101" s="19" t="str">
        <f>IF(AND(R101&lt;&gt;"",NOT(ISERROR(R101))),R101,IF(P101&lt;&gt;"",IF(NOT(ISERROR(VLOOKUP(P101,'ESO Dungeon constants'!$D$3:$H$9999,5,FALSE))),VLOOKUP(P101,'ESO Dungeon constants'!$D$3:$I$9999,6,FALSE),VLOOKUP(P101,'ESO zone constants'!$H$3:$K$9985,4,FALSE)),""))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constants'!$D$3:$H$4951,5,FALSE),""),""),"")</f>
        <v>932</v>
      </c>
      <c r="Y101" t="s">
        <v>55</v>
      </c>
      <c r="AA101" s="3" t="str">
        <f>IF(Z101&lt;&gt;"",IF(Z101&lt;&gt;"LIBSETS_DROP_MECHANIC_MONSTER_NAME",VLOOKUP(Z101,'LibSets constants'!$I$4:$L$1000,3,FALSE),""),"")</f>
        <v/>
      </c>
      <c r="AB101" s="3" t="str">
        <f>IF(Z101&lt;&gt;"",IF(Z101&lt;&gt;"LIBSETS_DROP_MECHANIC_MONSTER_NAME",VLOOKUP(Z101,'LibSets constants'!$I$4:$L$1000,4,FALSE),""),"")</f>
        <v/>
      </c>
      <c r="AC101" s="3" t="str">
        <f>IF(G101&lt;&gt;"LIBSETS_SETTYPE_BATTLEGROUND",IF(G101&lt;&gt;"LIBSETS_SETTYPE_SPECIAL",IF(AD101&lt;&gt;"",VLOOKUP(AD101,'ESO zone constants'!$D$3:$H$4951,5,FALSE),""),""),"")</f>
        <v/>
      </c>
      <c r="AF101" s="3" t="str">
        <f>IF(AE101&lt;&gt;"",IF(AE101&lt;&gt;"LIBSETS_DROP_MECHANIC_MONSTER_NAME",VLOOKUP(AE101,'LibSets constants'!$I$4:$L$1000,3,FALSE),""),"")</f>
        <v/>
      </c>
      <c r="AG101" s="3" t="str">
        <f>IF(AE101&lt;&gt;"",IF(AE101&lt;&gt;"LIBSETS_DROP_MECHANIC_MONSTER_NAME",VLOOKUP(AE101,'LibSets constants'!$I$4:$L$1000,4,FALSE),""),"")</f>
        <v/>
      </c>
      <c r="AH101" s="3" t="str">
        <f>IF(G101&lt;&gt;"LIBSETS_SETTYPE_BATTLEGROUND",IF(G101&lt;&gt;"LIBSETS_SETTYPE_SPECIAL",IF(AI101&lt;&gt;"",VLOOKUP(AI101,'ESO zone constants'!$D$3:$H$4951,5,FALSE),""),""),"")</f>
        <v/>
      </c>
      <c r="AK101" s="3" t="str">
        <f>IF(AJ101&lt;&gt;"",IF(AJ101&lt;&gt;"LIBSETS_DROP_MECHANIC_MONSTER_NAME",VLOOKUP(AJ101,'LibSets constants'!$I$4:$L$1000,3,FALSE),""),"")</f>
        <v/>
      </c>
      <c r="AL101" s="3" t="str">
        <f>IF(AJ101&lt;&gt;"",IF(AJ101&lt;&gt;"LIBSETS_DROP_MECHANIC_MONSTER_NAME",VLOOKUP(AJ101,'LibSets constants'!$I$4:$L$1000,4,FALSE),""),"")</f>
        <v/>
      </c>
      <c r="AM101" s="3" t="str">
        <f>IF(G101&lt;&gt;"LIBSETS_SETTYPE_BATTLEGROUND",IF(G101&lt;&gt;"LIBSETS_SETTYPE_SPECIAL",IF(AN101&lt;&gt;"",VLOOKUP(AN101,'ESO zone constants'!$D$3:$H$4951,5,FALSE),""),""),"")</f>
        <v/>
      </c>
      <c r="AP101" s="3" t="str">
        <f>IF(AO101&lt;&gt;"",IF(AO101&lt;&gt;"LIBSETS_DROP_MECHANIC_MONSTER_NAME",VLOOKUP(AO101,'LibSets constants'!$I$4:$L$1000,3,FALSE),""),"")</f>
        <v/>
      </c>
      <c r="AQ101" s="3" t="str">
        <f>IF(AO101&lt;&gt;"",IF(AO101&lt;&gt;"LIBSETS_DROP_MECHANIC_MONSTER_NAME",VLOOKUP(AO101,'LibSets constants'!$I$4:$L$1000,4,FALSE),""),"")</f>
        <v/>
      </c>
      <c r="AR101" s="3" t="str">
        <f>IF(G101&lt;&gt;"LIBSETS_SETTYPE_BATTLEGROUND",IF(G101&lt;&gt;"LIBSETS_SETTYPE_SPECIAL",IF(AS101&lt;&gt;"",VLOOKUP(AS101,'ESO zone constants'!$D$3:$H$4951,5,FALSE),""),""),"")</f>
        <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[122] = {wayshrines={190,190,190,}, dlcId=DLC_BASE_GAME</v>
      </c>
      <c r="AX101" s="21" t="str">
        <f t="shared" si="8"/>
        <v>, zoneIds={130,932}, veteran=false</v>
      </c>
      <c r="AY101" s="21" t="str">
        <f t="shared" si="9"/>
        <v>, setType=LIBSETS_SETTYPE_DUNGEON</v>
      </c>
      <c r="AZ101" s="21" t="str">
        <f t="shared" si="10"/>
        <v>},</v>
      </c>
      <c r="BA101" s="21" t="str">
        <f t="shared" si="11"/>
        <v xml:space="preserve"> --Ebon Armory / Ebenerzarsenal   [Crypt of Hearts I, Crypt of Hearts II]</v>
      </c>
    </row>
    <row r="102" spans="1:53" x14ac:dyDescent="0.25">
      <c r="A102" s="12">
        <v>134</v>
      </c>
      <c r="B102" t="s">
        <v>955</v>
      </c>
      <c r="C102" t="s">
        <v>956</v>
      </c>
      <c r="D102" s="3">
        <f t="shared" si="6"/>
        <v>134</v>
      </c>
      <c r="G102" s="8" t="s">
        <v>1652</v>
      </c>
      <c r="I102" t="s">
        <v>97</v>
      </c>
      <c r="J102" t="s">
        <v>97</v>
      </c>
      <c r="K102">
        <v>190</v>
      </c>
      <c r="L102">
        <v>190</v>
      </c>
      <c r="M102">
        <v>190</v>
      </c>
      <c r="N102">
        <v>0</v>
      </c>
      <c r="O102" s="70" t="s">
        <v>49</v>
      </c>
      <c r="P102" s="3">
        <f>IF(AND(G102&lt;&gt;"LIBSETS_SETTYPE_BATTLEGROUND",G102&lt;&gt;"LIBSETS_SETTYPE_SPECIAL",G102&lt;&gt;"LIBSETS_SETTYPE_MYTHIC"), IF(Q102&lt;&gt;"",VLOOKUP(Q102,'ESO zone constants'!$D$3:$H$9999,5,FALSE),""),"")</f>
        <v>130</v>
      </c>
      <c r="Q102" t="str">
        <f>IF(AND(O102&lt;&gt;"",NOT(ISERROR(O102))),O102, IF(AND(K102&lt;&gt;"",K102&gt;0,NOT(ISERROR(K102))),VLOOKUP(K102,'ESO wayshrine node constants'!$A$3:$D$9986,4,FALSE),""))</f>
        <v>Crypt of Hearts I</v>
      </c>
      <c r="S102" s="19" t="str">
        <f>IF(AND(R102&lt;&gt;"",NOT(ISERROR(R102))),R102,IF(P102&lt;&gt;"",IF(NOT(ISERROR(VLOOKUP(P102,'ESO Dungeon constants'!$D$3:$H$9999,5,FALSE))),VLOOKUP(P102,'ESO Dungeon constants'!$D$3:$I$9999,6,FALSE),VLOOKUP(P102,'ESO zone constants'!$H$3:$K$9985,4,FALSE)),""))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constants'!$D$3:$H$4951,5,FALSE),""),""),"")</f>
        <v>932</v>
      </c>
      <c r="Y102" t="s">
        <v>55</v>
      </c>
      <c r="AA102" s="3" t="str">
        <f>IF(Z102&lt;&gt;"",IF(Z102&lt;&gt;"LIBSETS_DROP_MECHANIC_MONSTER_NAME",VLOOKUP(Z102,'LibSets constants'!$I$4:$L$1000,3,FALSE),""),"")</f>
        <v/>
      </c>
      <c r="AB102" s="3" t="str">
        <f>IF(Z102&lt;&gt;"",IF(Z102&lt;&gt;"LIBSETS_DROP_MECHANIC_MONSTER_NAME",VLOOKUP(Z102,'LibSets constants'!$I$4:$L$1000,4,FALSE),""),"")</f>
        <v/>
      </c>
      <c r="AC102" s="3" t="str">
        <f>IF(G102&lt;&gt;"LIBSETS_SETTYPE_BATTLEGROUND",IF(G102&lt;&gt;"LIBSETS_SETTYPE_SPECIAL",IF(AD102&lt;&gt;"",VLOOKUP(AD102,'ESO zone constants'!$D$3:$H$4951,5,FALSE),""),""),"")</f>
        <v/>
      </c>
      <c r="AF102" s="3" t="str">
        <f>IF(AE102&lt;&gt;"",IF(AE102&lt;&gt;"LIBSETS_DROP_MECHANIC_MONSTER_NAME",VLOOKUP(AE102,'LibSets constants'!$I$4:$L$1000,3,FALSE),""),"")</f>
        <v/>
      </c>
      <c r="AG102" s="3" t="str">
        <f>IF(AE102&lt;&gt;"",IF(AE102&lt;&gt;"LIBSETS_DROP_MECHANIC_MONSTER_NAME",VLOOKUP(AE102,'LibSets constants'!$I$4:$L$1000,4,FALSE),""),"")</f>
        <v/>
      </c>
      <c r="AH102" s="3" t="str">
        <f>IF(G102&lt;&gt;"LIBSETS_SETTYPE_BATTLEGROUND",IF(G102&lt;&gt;"LIBSETS_SETTYPE_SPECIAL",IF(AI102&lt;&gt;"",VLOOKUP(AI102,'ESO zone constants'!$D$3:$H$4951,5,FALSE),""),""),"")</f>
        <v/>
      </c>
      <c r="AK102" s="3" t="str">
        <f>IF(AJ102&lt;&gt;"",IF(AJ102&lt;&gt;"LIBSETS_DROP_MECHANIC_MONSTER_NAME",VLOOKUP(AJ102,'LibSets constants'!$I$4:$L$1000,3,FALSE),""),"")</f>
        <v/>
      </c>
      <c r="AL102" s="3" t="str">
        <f>IF(AJ102&lt;&gt;"",IF(AJ102&lt;&gt;"LIBSETS_DROP_MECHANIC_MONSTER_NAME",VLOOKUP(AJ102,'LibSets constants'!$I$4:$L$1000,4,FALSE),""),"")</f>
        <v/>
      </c>
      <c r="AM102" s="3" t="str">
        <f>IF(G102&lt;&gt;"LIBSETS_SETTYPE_BATTLEGROUND",IF(G102&lt;&gt;"LIBSETS_SETTYPE_SPECIAL",IF(AN102&lt;&gt;"",VLOOKUP(AN102,'ESO zone constants'!$D$3:$H$4951,5,FALSE),""),""),"")</f>
        <v/>
      </c>
      <c r="AP102" s="3" t="str">
        <f>IF(AO102&lt;&gt;"",IF(AO102&lt;&gt;"LIBSETS_DROP_MECHANIC_MONSTER_NAME",VLOOKUP(AO102,'LibSets constants'!$I$4:$L$1000,3,FALSE),""),"")</f>
        <v/>
      </c>
      <c r="AQ102" s="3" t="str">
        <f>IF(AO102&lt;&gt;"",IF(AO102&lt;&gt;"LIBSETS_DROP_MECHANIC_MONSTER_NAME",VLOOKUP(AO102,'LibSets constants'!$I$4:$L$1000,4,FALSE),""),"")</f>
        <v/>
      </c>
      <c r="AR102" s="3" t="str">
        <f>IF(G102&lt;&gt;"LIBSETS_SETTYPE_BATTLEGROUND",IF(G102&lt;&gt;"LIBSETS_SETTYPE_SPECIAL",IF(AS102&lt;&gt;"",VLOOKUP(AS102,'ESO zone constants'!$D$3:$H$4951,5,FALSE),""),""),"")</f>
        <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[134] = {wayshrines={190,190,190,}, dlcId=DLC_BASE_GAME</v>
      </c>
      <c r="AX102" s="21" t="str">
        <f t="shared" si="8"/>
        <v>, zoneIds={130,932}, veteran=false</v>
      </c>
      <c r="AY102" s="21" t="str">
        <f t="shared" si="9"/>
        <v>, setType=LIBSETS_SETTYPE_DUNGEON</v>
      </c>
      <c r="AZ102" s="21" t="str">
        <f t="shared" si="10"/>
        <v>},</v>
      </c>
      <c r="BA102" s="21" t="str">
        <f t="shared" si="11"/>
        <v xml:space="preserve"> --Shroud of the Lich / Tuch des Lich   [Crypt of Hearts I, Crypt of Hearts II]</v>
      </c>
    </row>
    <row r="103" spans="1:53" x14ac:dyDescent="0.25">
      <c r="A103" s="12">
        <v>302</v>
      </c>
      <c r="B103" t="s">
        <v>1201</v>
      </c>
      <c r="C103" t="s">
        <v>1201</v>
      </c>
      <c r="D103" s="3">
        <f t="shared" si="6"/>
        <v>302</v>
      </c>
      <c r="G103" s="8" t="s">
        <v>1652</v>
      </c>
      <c r="I103" t="s">
        <v>97</v>
      </c>
      <c r="J103" t="s">
        <v>97</v>
      </c>
      <c r="K103">
        <v>190</v>
      </c>
      <c r="L103">
        <v>190</v>
      </c>
      <c r="M103">
        <v>190</v>
      </c>
      <c r="N103">
        <v>0</v>
      </c>
      <c r="O103" s="70" t="s">
        <v>49</v>
      </c>
      <c r="P103" s="3">
        <f>IF(AND(G103&lt;&gt;"LIBSETS_SETTYPE_BATTLEGROUND",G103&lt;&gt;"LIBSETS_SETTYPE_SPECIAL",G103&lt;&gt;"LIBSETS_SETTYPE_MYTHIC"), IF(Q103&lt;&gt;"",VLOOKUP(Q103,'ESO zone constants'!$D$3:$H$9999,5,FALSE),""),"")</f>
        <v>130</v>
      </c>
      <c r="Q103" t="str">
        <f>IF(AND(O103&lt;&gt;"",NOT(ISERROR(O103))),O103, IF(AND(K103&lt;&gt;"",K103&gt;0,NOT(ISERROR(K103))),VLOOKUP(K103,'ESO wayshrine node constants'!$A$3:$D$9986,4,FALSE),""))</f>
        <v>Crypt of Hearts I</v>
      </c>
      <c r="S103" s="19" t="str">
        <f>IF(AND(R103&lt;&gt;"",NOT(ISERROR(R103))),R103,IF(P103&lt;&gt;"",IF(NOT(ISERROR(VLOOKUP(P103,'ESO Dungeon constants'!$D$3:$H$9999,5,FALSE))),VLOOKUP(P103,'ESO Dungeon constants'!$D$3:$I$9999,6,FALSE),VLOOKUP(P103,'ESO zone constants'!$H$3:$K$9985,4,FALSE)),""))</f>
        <v>DLC_BASE_GAME</v>
      </c>
      <c r="T103" s="3" t="str">
        <f>IF(S103&lt;&gt;"",VLOOKUP(S103,'LibSets constants'!$B$4:$C$1000,2,FALSE),"")</f>
        <v>Included in base game</v>
      </c>
      <c r="V103" s="44"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constants'!$D$3:$H$4951,5,FALSE),""),""),"")</f>
        <v>932</v>
      </c>
      <c r="Y103" t="s">
        <v>55</v>
      </c>
      <c r="Z103" s="45"/>
      <c r="AA103" s="44" t="str">
        <f>IF(Z103&lt;&gt;"",IF(Z103&lt;&gt;"LIBSETS_DROP_MECHANIC_MONSTER_NAME",VLOOKUP(Z103,'LibSets constants'!$I$4:$L$1000,3,FALSE),""),"")</f>
        <v/>
      </c>
      <c r="AB103" s="44" t="str">
        <f>IF(Z103&lt;&gt;"",IF(Z103&lt;&gt;"LIBSETS_DROP_MECHANIC_MONSTER_NAME",VLOOKUP(Z103,'LibSets constants'!$I$4:$L$1000,4,FALSE),""),"")</f>
        <v/>
      </c>
      <c r="AC103" s="3" t="str">
        <f>IF(G103&lt;&gt;"LIBSETS_SETTYPE_BATTLEGROUND",IF(G103&lt;&gt;"LIBSETS_SETTYPE_SPECIAL",IF(AD103&lt;&gt;"",VLOOKUP(AD103,'ESO zone constants'!$D$3:$H$4951,5,FALSE),""),""),"")</f>
        <v/>
      </c>
      <c r="AE103" s="45"/>
      <c r="AF103" s="44" t="str">
        <f>IF(AE103&lt;&gt;"",IF(AE103&lt;&gt;"LIBSETS_DROP_MECHANIC_MONSTER_NAME",VLOOKUP(AE103,'LibSets constants'!$I$4:$L$1000,3,FALSE),""),"")</f>
        <v/>
      </c>
      <c r="AG103" s="44" t="str">
        <f>IF(AE103&lt;&gt;"",IF(AE103&lt;&gt;"LIBSETS_DROP_MECHANIC_MONSTER_NAME",VLOOKUP(AE103,'LibSets constants'!$I$4:$L$1000,4,FALSE),""),"")</f>
        <v/>
      </c>
      <c r="AH103" s="3" t="str">
        <f>IF(G103&lt;&gt;"LIBSETS_SETTYPE_BATTLEGROUND",IF(G103&lt;&gt;"LIBSETS_SETTYPE_SPECIAL",IF(AI103&lt;&gt;"",VLOOKUP(AI103,'ESO zone constants'!$D$3:$H$4951,5,FALSE),""),""),"")</f>
        <v/>
      </c>
      <c r="AJ103" s="45"/>
      <c r="AK103" s="44" t="str">
        <f>IF(AJ103&lt;&gt;"",IF(AJ103&lt;&gt;"LIBSETS_DROP_MECHANIC_MONSTER_NAME",VLOOKUP(AJ103,'LibSets constants'!$I$4:$L$1000,3,FALSE),""),"")</f>
        <v/>
      </c>
      <c r="AL103" s="44" t="str">
        <f>IF(AJ103&lt;&gt;"",IF(AJ103&lt;&gt;"LIBSETS_DROP_MECHANIC_MONSTER_NAME",VLOOKUP(AJ103,'LibSets constants'!$I$4:$L$1000,4,FALSE),""),"")</f>
        <v/>
      </c>
      <c r="AM103" s="3" t="str">
        <f>IF(G103&lt;&gt;"LIBSETS_SETTYPE_BATTLEGROUND",IF(G103&lt;&gt;"LIBSETS_SETTYPE_SPECIAL",IF(AN103&lt;&gt;"",VLOOKUP(AN103,'ESO zone constants'!$D$3:$H$4951,5,FALSE),""),""),"")</f>
        <v/>
      </c>
      <c r="AO103" s="45"/>
      <c r="AP103" s="44" t="str">
        <f>IF(AO103&lt;&gt;"",IF(AO103&lt;&gt;"LIBSETS_DROP_MECHANIC_MONSTER_NAME",VLOOKUP(AO103,'LibSets constants'!$I$4:$L$1000,3,FALSE),""),"")</f>
        <v/>
      </c>
      <c r="AQ103" s="44" t="str">
        <f>IF(AO103&lt;&gt;"",IF(AO103&lt;&gt;"LIBSETS_DROP_MECHANIC_MONSTER_NAME",VLOOKUP(AO103,'LibSets constants'!$I$4:$L$1000,4,FALSE),""),"")</f>
        <v/>
      </c>
      <c r="AR103" s="3" t="str">
        <f>IF(G103&lt;&gt;"LIBSETS_SETTYPE_BATTLEGROUND",IF(G103&lt;&gt;"LIBSETS_SETTYPE_SPECIAL",IF(AS103&lt;&gt;"",VLOOKUP(AS103,'ESO zone constants'!$D$3:$H$4951,5,FALSE),""),""),"")</f>
        <v/>
      </c>
      <c r="AT103" s="45"/>
      <c r="AU103" s="44" t="str">
        <f>IF(AT103&lt;&gt;"",IF(AT103&lt;&gt;"LIBSETS_DROP_MECHANIC_MONSTER_NAME",VLOOKUP(AT103,'LibSets constants'!$I$4:$L$1000,3,FALSE),""),"")</f>
        <v/>
      </c>
      <c r="AV103" s="44" t="str">
        <f>IF(AT103&lt;&gt;"",IF(AT103&lt;&gt;"LIBSETS_DROP_MECHANIC_MONSTER_NAME",VLOOKUP(AT103,'LibSets constants'!$I$4:$L$1000,4,FALSE),""),"")</f>
        <v/>
      </c>
      <c r="AW103" s="21" t="str">
        <f t="shared" si="7"/>
        <v>[302] = {wayshrines={190,190,190,}, dlcId=DLC_BASE_GAME</v>
      </c>
      <c r="AX103" s="21" t="str">
        <f t="shared" si="8"/>
        <v>, zoneIds={130,932}, veteran=false</v>
      </c>
      <c r="AY103" s="21" t="str">
        <f t="shared" si="9"/>
        <v>, setType=LIBSETS_SETTYPE_DUNGEON</v>
      </c>
      <c r="AZ103" s="21" t="str">
        <f t="shared" si="10"/>
        <v>},</v>
      </c>
      <c r="BA103" s="21" t="str">
        <f t="shared" si="11"/>
        <v xml:space="preserve"> --Leviathan / Leviathan   [Crypt of Hearts I, Crypt of Hearts II]</v>
      </c>
    </row>
    <row r="104" spans="1:53" x14ac:dyDescent="0.25">
      <c r="A104" s="12">
        <v>96</v>
      </c>
      <c r="B104" t="s">
        <v>882</v>
      </c>
      <c r="C104" t="s">
        <v>883</v>
      </c>
      <c r="D104" s="3">
        <f t="shared" si="6"/>
        <v>96</v>
      </c>
      <c r="G104" s="8" t="s">
        <v>1652</v>
      </c>
      <c r="I104" t="s">
        <v>97</v>
      </c>
      <c r="J104" t="s">
        <v>97</v>
      </c>
      <c r="K104">
        <v>198</v>
      </c>
      <c r="L104">
        <v>198</v>
      </c>
      <c r="M104">
        <v>198</v>
      </c>
      <c r="N104">
        <v>0</v>
      </c>
      <c r="O104" s="70" t="s">
        <v>61</v>
      </c>
      <c r="P104" s="3">
        <f>IF(AND(G104&lt;&gt;"LIBSETS_SETTYPE_BATTLEGROUND",G104&lt;&gt;"LIBSETS_SETTYPE_SPECIAL",G104&lt;&gt;"LIBSETS_SETTYPE_MYTHIC"), IF(Q104&lt;&gt;"",VLOOKUP(Q104,'ESO zone constants'!$D$3:$H$9999,5,FALSE),""),"")</f>
        <v>63</v>
      </c>
      <c r="Q104" t="str">
        <f>IF(AND(O104&lt;&gt;"",NOT(ISERROR(O104))),O104, IF(AND(K104&lt;&gt;"",K104&gt;0,NOT(ISERROR(K104))),VLOOKUP(K104,'ESO wayshrine node constants'!$A$3:$D$9986,4,FALSE),""))</f>
        <v>Darkshade Caverns I</v>
      </c>
      <c r="S104" s="19" t="str">
        <f>IF(AND(R104&lt;&gt;"",NOT(ISERROR(R104))),R104,IF(P104&lt;&gt;"",IF(NOT(ISERROR(VLOOKUP(P104,'ESO Dungeon constants'!$D$3:$H$9999,5,FALSE))),VLOOKUP(P104,'ESO Dungeon constants'!$D$3:$I$9999,6,FALSE),VLOOKUP(P104,'ESO zone constants'!$H$3:$K$9985,4,FALSE)),""))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f>IF(G104&lt;&gt;"LIBSETS_SETTYPE_BATTLEGROUND",IF(G104&lt;&gt;"LIBSETS_SETTYPE_SPECIAL",IF(Y104&lt;&gt;"",VLOOKUP(Y104,'ESO zone constants'!$D$3:$H$4951,5,FALSE),""),""),"")</f>
        <v>930</v>
      </c>
      <c r="Y104" t="s">
        <v>46</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constants'!$D$3:$H$4951,5,FALSE),""),""),"")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constants'!$D$3:$H$4951,5,FALSE),""),""),"")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constants'!$D$3:$H$4951,5,FALSE),""),""),"")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constants'!$D$3:$H$4951,5,FALSE),""),""),"")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[96] = {wayshrines={198,198,198,}, dlcId=DLC_BASE_GAME</v>
      </c>
      <c r="AX104" s="21" t="str">
        <f t="shared" si="8"/>
        <v>, zoneIds={63,930}, veteran=false</v>
      </c>
      <c r="AY104" s="21" t="str">
        <f t="shared" si="9"/>
        <v>, setType=LIBSETS_SETTYPE_DUNGEON</v>
      </c>
      <c r="AZ104" s="21" t="str">
        <f t="shared" si="10"/>
        <v>},</v>
      </c>
      <c r="BA104" s="21" t="str">
        <f t="shared" si="11"/>
        <v xml:space="preserve"> --Armor of Truth / Rüstung der Wahrheit   [Darkshade Caverns I, Darkshade Caverns II]</v>
      </c>
    </row>
    <row r="105" spans="1:53" x14ac:dyDescent="0.25">
      <c r="A105" s="12">
        <v>300</v>
      </c>
      <c r="B105" t="s">
        <v>1197</v>
      </c>
      <c r="C105" t="s">
        <v>1198</v>
      </c>
      <c r="D105" s="3">
        <f t="shared" si="6"/>
        <v>300</v>
      </c>
      <c r="G105" s="8" t="s">
        <v>1652</v>
      </c>
      <c r="I105" t="s">
        <v>97</v>
      </c>
      <c r="J105" t="s">
        <v>97</v>
      </c>
      <c r="K105">
        <v>198</v>
      </c>
      <c r="L105">
        <v>198</v>
      </c>
      <c r="M105">
        <v>198</v>
      </c>
      <c r="N105">
        <v>0</v>
      </c>
      <c r="O105" s="70" t="s">
        <v>61</v>
      </c>
      <c r="P105" s="3">
        <f>IF(AND(G105&lt;&gt;"LIBSETS_SETTYPE_BATTLEGROUND",G105&lt;&gt;"LIBSETS_SETTYPE_SPECIAL",G105&lt;&gt;"LIBSETS_SETTYPE_MYTHIC"), IF(Q105&lt;&gt;"",VLOOKUP(Q105,'ESO zone constants'!$D$3:$H$9999,5,FALSE),""),"")</f>
        <v>63</v>
      </c>
      <c r="Q105" t="str">
        <f>IF(AND(O105&lt;&gt;"",NOT(ISERROR(O105))),O105, IF(AND(K105&lt;&gt;"",K105&gt;0,NOT(ISERROR(K105))),VLOOKUP(K105,'ESO wayshrine node constants'!$A$3:$D$9986,4,FALSE),""))</f>
        <v>Darkshade Caverns I</v>
      </c>
      <c r="S105" s="19" t="str">
        <f>IF(AND(R105&lt;&gt;"",NOT(ISERROR(R105))),R105,IF(P105&lt;&gt;"",IF(NOT(ISERROR(VLOOKUP(P105,'ESO Dungeon constants'!$D$3:$H$9999,5,FALSE))),VLOOKUP(P105,'ESO Dungeon constants'!$D$3:$I$9999,6,FALSE),VLOOKUP(P105,'ESO zone constants'!$H$3:$K$9985,4,FALSE)),""))</f>
        <v>DLC_BASE_GAME</v>
      </c>
      <c r="T105" s="3" t="str">
        <f>IF(S105&lt;&gt;"",VLOOKUP(S105,'LibSets constants'!$B$4:$C$1000,2,FALSE),"")</f>
        <v>Included in base game</v>
      </c>
      <c r="V105" s="44" t="str">
        <f>IF(U105&lt;&gt;"",IF(U105&lt;&gt;"LIBSETS_DROP_MECHANIC_MONSTER_NAME",VLOOKUP(U105,'LibSets constants'!$I$4:$L$1000,3,FALSE),""),"")</f>
        <v/>
      </c>
      <c r="W105" s="3" t="str">
        <f>IF(U105&lt;&gt;"",IF(U105&lt;&gt;"LIBSETS_DROP_MECHANIC_MONSTER_NAME",VLOOKUP(U105,'LibSets constants'!$I$4:$L$1000,4,FALSE),""),"")</f>
        <v/>
      </c>
      <c r="X105" s="3">
        <f>IF(G105&lt;&gt;"LIBSETS_SETTYPE_BATTLEGROUND",IF(G105&lt;&gt;"LIBSETS_SETTYPE_SPECIAL",IF(Y105&lt;&gt;"",VLOOKUP(Y105,'ESO zone constants'!$D$3:$H$4951,5,FALSE),""),""),"")</f>
        <v>930</v>
      </c>
      <c r="Y105" t="s">
        <v>46</v>
      </c>
      <c r="Z105" s="45"/>
      <c r="AA105" s="44" t="str">
        <f>IF(Z105&lt;&gt;"",IF(Z105&lt;&gt;"LIBSETS_DROP_MECHANIC_MONSTER_NAME",VLOOKUP(Z105,'LibSets constants'!$I$4:$L$1000,3,FALSE),""),"")</f>
        <v/>
      </c>
      <c r="AB105" s="44" t="str">
        <f>IF(Z105&lt;&gt;"",IF(Z105&lt;&gt;"LIBSETS_DROP_MECHANIC_MONSTER_NAME",VLOOKUP(Z105,'LibSets constants'!$I$4:$L$1000,4,FALSE),""),"")</f>
        <v/>
      </c>
      <c r="AC105" s="3" t="str">
        <f>IF(G105&lt;&gt;"LIBSETS_SETTYPE_BATTLEGROUND",IF(G105&lt;&gt;"LIBSETS_SETTYPE_SPECIAL",IF(AD105&lt;&gt;"",VLOOKUP(AD105,'ESO zone constants'!$D$3:$H$4951,5,FALSE),""),""),"")</f>
        <v/>
      </c>
      <c r="AE105" s="45"/>
      <c r="AF105" s="44" t="str">
        <f>IF(AE105&lt;&gt;"",IF(AE105&lt;&gt;"LIBSETS_DROP_MECHANIC_MONSTER_NAME",VLOOKUP(AE105,'LibSets constants'!$I$4:$L$1000,3,FALSE),""),"")</f>
        <v/>
      </c>
      <c r="AG105" s="44" t="str">
        <f>IF(AE105&lt;&gt;"",IF(AE105&lt;&gt;"LIBSETS_DROP_MECHANIC_MONSTER_NAME",VLOOKUP(AE105,'LibSets constants'!$I$4:$L$1000,4,FALSE),""),"")</f>
        <v/>
      </c>
      <c r="AH105" s="3" t="str">
        <f>IF(G105&lt;&gt;"LIBSETS_SETTYPE_BATTLEGROUND",IF(G105&lt;&gt;"LIBSETS_SETTYPE_SPECIAL",IF(AI105&lt;&gt;"",VLOOKUP(AI105,'ESO zone constants'!$D$3:$H$4951,5,FALSE),""),""),"")</f>
        <v/>
      </c>
      <c r="AJ105" s="45"/>
      <c r="AK105" s="44" t="str">
        <f>IF(AJ105&lt;&gt;"",IF(AJ105&lt;&gt;"LIBSETS_DROP_MECHANIC_MONSTER_NAME",VLOOKUP(AJ105,'LibSets constants'!$I$4:$L$1000,3,FALSE),""),"")</f>
        <v/>
      </c>
      <c r="AL105" s="44" t="str">
        <f>IF(AJ105&lt;&gt;"",IF(AJ105&lt;&gt;"LIBSETS_DROP_MECHANIC_MONSTER_NAME",VLOOKUP(AJ105,'LibSets constants'!$I$4:$L$1000,4,FALSE),""),"")</f>
        <v/>
      </c>
      <c r="AM105" s="3" t="str">
        <f>IF(G105&lt;&gt;"LIBSETS_SETTYPE_BATTLEGROUND",IF(G105&lt;&gt;"LIBSETS_SETTYPE_SPECIAL",IF(AN105&lt;&gt;"",VLOOKUP(AN105,'ESO zone constants'!$D$3:$H$4951,5,FALSE),""),""),"")</f>
        <v/>
      </c>
      <c r="AO105" s="45"/>
      <c r="AP105" s="44" t="str">
        <f>IF(AO105&lt;&gt;"",IF(AO105&lt;&gt;"LIBSETS_DROP_MECHANIC_MONSTER_NAME",VLOOKUP(AO105,'LibSets constants'!$I$4:$L$1000,3,FALSE),""),"")</f>
        <v/>
      </c>
      <c r="AQ105" s="44" t="str">
        <f>IF(AO105&lt;&gt;"",IF(AO105&lt;&gt;"LIBSETS_DROP_MECHANIC_MONSTER_NAME",VLOOKUP(AO105,'LibSets constants'!$I$4:$L$1000,4,FALSE),""),"")</f>
        <v/>
      </c>
      <c r="AR105" s="3" t="str">
        <f>IF(G105&lt;&gt;"LIBSETS_SETTYPE_BATTLEGROUND",IF(G105&lt;&gt;"LIBSETS_SETTYPE_SPECIAL",IF(AS105&lt;&gt;"",VLOOKUP(AS105,'ESO zone constants'!$D$3:$H$4951,5,FALSE),""),""),"")</f>
        <v/>
      </c>
      <c r="AT105" s="45"/>
      <c r="AU105" s="44" t="str">
        <f>IF(AT105&lt;&gt;"",IF(AT105&lt;&gt;"LIBSETS_DROP_MECHANIC_MONSTER_NAME",VLOOKUP(AT105,'LibSets constants'!$I$4:$L$1000,3,FALSE),""),"")</f>
        <v/>
      </c>
      <c r="AV105" s="44" t="str">
        <f>IF(AT105&lt;&gt;"",IF(AT105&lt;&gt;"LIBSETS_DROP_MECHANIC_MONSTER_NAME",VLOOKUP(AT105,'LibSets constants'!$I$4:$L$1000,4,FALSE),""),"")</f>
        <v/>
      </c>
      <c r="AW105" s="21" t="str">
        <f t="shared" si="7"/>
        <v>[300] = {wayshrines={198,198,198,}, dlcId=DLC_BASE_GAME</v>
      </c>
      <c r="AX105" s="21" t="str">
        <f t="shared" si="8"/>
        <v>, zoneIds={63,930}, veteran=false</v>
      </c>
      <c r="AY105" s="21" t="str">
        <f t="shared" si="9"/>
        <v>, setType=LIBSETS_SETTYPE_DUNGEON</v>
      </c>
      <c r="AZ105" s="21" t="str">
        <f t="shared" si="10"/>
        <v>},</v>
      </c>
      <c r="BA105" s="21" t="str">
        <f t="shared" si="11"/>
        <v xml:space="preserve"> --Netch's Touch / Berührung des Netch   [Darkshade Caverns I, Darkshade Caverns II]</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constants'!$D$3:$H$9999,5,FALSE),""),"")</f>
        <v>181</v>
      </c>
      <c r="Q106" t="str">
        <f>IF(AND(O106&lt;&gt;"",NOT(ISERROR(O106))),O106, IF(AND(K106&lt;&gt;"",K106&gt;0,NOT(ISERROR(K106))),VLOOKUP(K106,'ESO wayshrine node constants'!$A$3:$D$9986,4,FALSE),""))</f>
        <v>Cyrodiil</v>
      </c>
      <c r="S106" s="19" t="str">
        <f>IF(AND(R106&lt;&gt;"",NOT(ISERROR(R106))),R106,IF(P106&lt;&gt;"",IF(NOT(ISERROR(VLOOKUP(P106,'ESO Dungeon constants'!$D$3:$H$9999,5,FALSE))),VLOOKUP(P106,'ESO Dungeon constants'!$D$3:$I$9999,6,FALSE),VLOOKUP(P106,'ESO zone constants'!$H$3:$K$9985,4,FALSE)),""))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constants'!$D$3:$H$4951,5,FALSE),""),""),"")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constants'!$D$3:$H$4951,5,FALSE),""),""),"")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constants'!$D$3:$H$4951,5,FALSE),""),""),"")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constants'!$D$3:$H$4951,5,FALSE),""),""),"")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constants'!$D$3:$H$4951,5,FALSE),""),""),"")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constants'!$D$3:$H$9999,5,FALSE),""),"")</f>
        <v>181</v>
      </c>
      <c r="Q107" t="str">
        <f>IF(AND(O107&lt;&gt;"",NOT(ISERROR(O107))),O107, IF(AND(K107&lt;&gt;"",K107&gt;0,NOT(ISERROR(K107))),VLOOKUP(K107,'ESO wayshrine node constants'!$A$3:$D$9986,4,FALSE),""))</f>
        <v>Cyrodiil</v>
      </c>
      <c r="S107" s="19" t="str">
        <f>IF(AND(R107&lt;&gt;"",NOT(ISERROR(R107))),R107,IF(P107&lt;&gt;"",IF(NOT(ISERROR(VLOOKUP(P107,'ESO Dungeon constants'!$D$3:$H$9999,5,FALSE))),VLOOKUP(P107,'ESO Dungeon constants'!$D$3:$I$9999,6,FALSE),VLOOKUP(P107,'ESO zone constants'!$H$3:$K$9985,4,FALSE)),""))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constants'!$D$3:$H$4951,5,FALSE),""),""),"")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constants'!$D$3:$H$4951,5,FALSE),""),""),"")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constants'!$D$3:$H$4951,5,FALSE),""),""),"")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constants'!$D$3:$H$4951,5,FALSE),""),""),"")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constants'!$D$3:$H$4951,5,FALSE),""),""),"")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constants'!$D$3:$H$9999,5,FALSE),""),"")</f>
        <v>181</v>
      </c>
      <c r="Q108" t="str">
        <f>IF(AND(O108&lt;&gt;"",NOT(ISERROR(O108))),O108, IF(AND(K108&lt;&gt;"",K108&gt;0,NOT(ISERROR(K108))),VLOOKUP(K108,'ESO wayshrine node constants'!$A$3:$D$9986,4,FALSE),""))</f>
        <v>Cyrodiil</v>
      </c>
      <c r="S108" s="19" t="str">
        <f>IF(AND(R108&lt;&gt;"",NOT(ISERROR(R108))),R108,IF(P108&lt;&gt;"",IF(NOT(ISERROR(VLOOKUP(P108,'ESO Dungeon constants'!$D$3:$H$9999,5,FALSE))),VLOOKUP(P108,'ESO Dungeon constants'!$D$3:$I$9999,6,FALSE),VLOOKUP(P108,'ESO zone constants'!$H$3:$K$9985,4,FALSE)),""))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constants'!$D$3:$H$4951,5,FALSE),""),""),"")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constants'!$D$3:$H$4951,5,FALSE),""),""),"")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constants'!$D$3:$H$4951,5,FALSE),""),""),"")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constants'!$D$3:$H$4951,5,FALSE),""),""),"")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constants'!$D$3:$H$4951,5,FALSE),""),""),"")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constants'!$D$3:$H$9999,5,FALSE),""),"")</f>
        <v>181</v>
      </c>
      <c r="Q109" t="str">
        <f>IF(AND(O109&lt;&gt;"",NOT(ISERROR(O109))),O109, IF(AND(K109&lt;&gt;"",K109&gt;0,NOT(ISERROR(K109))),VLOOKUP(K109,'ESO wayshrine node constants'!$A$3:$D$9986,4,FALSE),""))</f>
        <v>Cyrodiil</v>
      </c>
      <c r="S109" s="19" t="str">
        <f>IF(AND(R109&lt;&gt;"",NOT(ISERROR(R109))),R109,IF(P109&lt;&gt;"",IF(NOT(ISERROR(VLOOKUP(P109,'ESO Dungeon constants'!$D$3:$H$9999,5,FALSE))),VLOOKUP(P109,'ESO Dungeon constants'!$D$3:$I$9999,6,FALSE),VLOOKUP(P109,'ESO zone constants'!$H$3:$K$9985,4,FALSE)),""))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constants'!$D$3:$H$4951,5,FALSE),""),""),"")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constants'!$D$3:$H$4951,5,FALSE),""),""),"")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constants'!$D$3:$H$4951,5,FALSE),""),""),"")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constants'!$D$3:$H$4951,5,FALSE),""),""),"")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constants'!$D$3:$H$4951,5,FALSE),""),""),"")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constants'!$D$3:$H$9999,5,FALSE),""),"")</f>
        <v>181</v>
      </c>
      <c r="Q110" t="str">
        <f>IF(AND(O110&lt;&gt;"",NOT(ISERROR(O110))),O110, IF(AND(K110&lt;&gt;"",K110&gt;0,NOT(ISERROR(K110))),VLOOKUP(K110,'ESO wayshrine node constants'!$A$3:$D$9986,4,FALSE),""))</f>
        <v>Cyrodiil</v>
      </c>
      <c r="S110" s="19" t="str">
        <f>IF(AND(R110&lt;&gt;"",NOT(ISERROR(R110))),R110,IF(P110&lt;&gt;"",IF(NOT(ISERROR(VLOOKUP(P110,'ESO Dungeon constants'!$D$3:$H$9999,5,FALSE))),VLOOKUP(P110,'ESO Dungeon constants'!$D$3:$I$9999,6,FALSE),VLOOKUP(P110,'ESO zone constants'!$H$3:$K$9985,4,FALSE)),""))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constants'!$D$3:$H$4951,5,FALSE),""),""),"")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constants'!$D$3:$H$4951,5,FALSE),""),""),"")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constants'!$D$3:$H$4951,5,FALSE),""),""),"")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constants'!$D$3:$H$4951,5,FALSE),""),""),"")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constants'!$D$3:$H$4951,5,FALSE),""),""),"")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constants'!$D$3:$H$9999,5,FALSE),""),"")</f>
        <v>181</v>
      </c>
      <c r="Q111" t="str">
        <f>IF(AND(O111&lt;&gt;"",NOT(ISERROR(O111))),O111, IF(AND(K111&lt;&gt;"",K111&gt;0,NOT(ISERROR(K111))),VLOOKUP(K111,'ESO wayshrine node constants'!$A$3:$D$9986,4,FALSE),""))</f>
        <v>Cyrodiil</v>
      </c>
      <c r="S111" s="19" t="str">
        <f>IF(AND(R111&lt;&gt;"",NOT(ISERROR(R111))),R111,IF(P111&lt;&gt;"",IF(NOT(ISERROR(VLOOKUP(P111,'ESO Dungeon constants'!$D$3:$H$9999,5,FALSE))),VLOOKUP(P111,'ESO Dungeon constants'!$D$3:$I$9999,6,FALSE),VLOOKUP(P111,'ESO zone constants'!$H$3:$K$9985,4,FALSE)),""))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constants'!$D$3:$H$4951,5,FALSE),""),""),"")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constants'!$D$3:$H$4951,5,FALSE),""),""),"")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constants'!$D$3:$H$4951,5,FALSE),""),""),"")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constants'!$D$3:$H$4951,5,FALSE),""),""),"")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constants'!$D$3:$H$4951,5,FALSE),""),""),"")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constants'!$D$3:$H$9999,5,FALSE),""),"")</f>
        <v>181</v>
      </c>
      <c r="Q112" t="str">
        <f>IF(AND(O112&lt;&gt;"",NOT(ISERROR(O112))),O112, IF(AND(K112&lt;&gt;"",K112&gt;0,NOT(ISERROR(K112))),VLOOKUP(K112,'ESO wayshrine node constants'!$A$3:$D$9986,4,FALSE),""))</f>
        <v>Cyrodiil</v>
      </c>
      <c r="S112" s="19" t="str">
        <f>IF(AND(R112&lt;&gt;"",NOT(ISERROR(R112))),R112,IF(P112&lt;&gt;"",IF(NOT(ISERROR(VLOOKUP(P112,'ESO Dungeon constants'!$D$3:$H$9999,5,FALSE))),VLOOKUP(P112,'ESO Dungeon constants'!$D$3:$I$9999,6,FALSE),VLOOKUP(P112,'ESO zone constants'!$H$3:$K$9985,4,FALSE)),""))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constants'!$D$3:$H$4951,5,FALSE),""),""),"")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constants'!$D$3:$H$4951,5,FALSE),""),""),"")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constants'!$D$3:$H$4951,5,FALSE),""),""),"")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constants'!$D$3:$H$4951,5,FALSE),""),""),"")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constants'!$D$3:$H$4951,5,FALSE),""),""),"")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constants'!$D$3:$H$9999,5,FALSE),""),"")</f>
        <v>181</v>
      </c>
      <c r="Q113" t="str">
        <f>IF(AND(O113&lt;&gt;"",NOT(ISERROR(O113))),O113, IF(AND(K113&lt;&gt;"",K113&gt;0,NOT(ISERROR(K113))),VLOOKUP(K113,'ESO wayshrine node constants'!$A$3:$D$9986,4,FALSE),""))</f>
        <v>Cyrodiil</v>
      </c>
      <c r="S113" s="19" t="str">
        <f>IF(AND(R113&lt;&gt;"",NOT(ISERROR(R113))),R113,IF(P113&lt;&gt;"",IF(NOT(ISERROR(VLOOKUP(P113,'ESO Dungeon constants'!$D$3:$H$9999,5,FALSE))),VLOOKUP(P113,'ESO Dungeon constants'!$D$3:$I$9999,6,FALSE),VLOOKUP(P113,'ESO zone constants'!$H$3:$K$9985,4,FALSE)),""))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constants'!$D$3:$H$4951,5,FALSE),""),""),"")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constants'!$D$3:$H$4951,5,FALSE),""),""),"")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constants'!$D$3:$H$4951,5,FALSE),""),""),"")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constants'!$D$3:$H$4951,5,FALSE),""),""),"")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constants'!$D$3:$H$4951,5,FALSE),""),""),"")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constants'!$D$3:$H$9999,5,FALSE),""),"")</f>
        <v>181</v>
      </c>
      <c r="Q114" t="str">
        <f>IF(AND(O114&lt;&gt;"",NOT(ISERROR(O114))),O114, IF(AND(K114&lt;&gt;"",K114&gt;0,NOT(ISERROR(K114))),VLOOKUP(K114,'ESO wayshrine node constants'!$A$3:$D$9986,4,FALSE),""))</f>
        <v>Cyrodiil</v>
      </c>
      <c r="S114" s="19" t="str">
        <f>IF(AND(R114&lt;&gt;"",NOT(ISERROR(R114))),R114,IF(P114&lt;&gt;"",IF(NOT(ISERROR(VLOOKUP(P114,'ESO Dungeon constants'!$D$3:$H$9999,5,FALSE))),VLOOKUP(P114,'ESO Dungeon constants'!$D$3:$I$9999,6,FALSE),VLOOKUP(P114,'ESO zone constants'!$H$3:$K$9985,4,FALSE)),""))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constants'!$D$3:$H$4951,5,FALSE),""),""),"")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constants'!$D$3:$H$4951,5,FALSE),""),""),"")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constants'!$D$3:$H$4951,5,FALSE),""),""),"")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constants'!$D$3:$H$4951,5,FALSE),""),""),"")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constants'!$D$3:$H$4951,5,FALSE),""),""),"")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301</v>
      </c>
      <c r="B115" t="s">
        <v>1199</v>
      </c>
      <c r="C115" t="s">
        <v>1200</v>
      </c>
      <c r="D115" s="3">
        <f t="shared" si="6"/>
        <v>301</v>
      </c>
      <c r="G115" s="8" t="s">
        <v>1652</v>
      </c>
      <c r="I115" t="s">
        <v>97</v>
      </c>
      <c r="J115" t="s">
        <v>97</v>
      </c>
      <c r="K115">
        <v>198</v>
      </c>
      <c r="L115">
        <v>198</v>
      </c>
      <c r="M115">
        <v>198</v>
      </c>
      <c r="N115">
        <v>0</v>
      </c>
      <c r="O115" s="70" t="s">
        <v>61</v>
      </c>
      <c r="P115" s="3">
        <f>IF(AND(G115&lt;&gt;"LIBSETS_SETTYPE_BATTLEGROUND",G115&lt;&gt;"LIBSETS_SETTYPE_SPECIAL",G115&lt;&gt;"LIBSETS_SETTYPE_MYTHIC"), IF(Q115&lt;&gt;"",VLOOKUP(Q115,'ESO zone constants'!$D$3:$H$9999,5,FALSE),""),"")</f>
        <v>63</v>
      </c>
      <c r="Q115" t="str">
        <f>IF(AND(O115&lt;&gt;"",NOT(ISERROR(O115))),O115, IF(AND(K115&lt;&gt;"",K115&gt;0,NOT(ISERROR(K115))),VLOOKUP(K115,'ESO wayshrine node constants'!$A$3:$D$9986,4,FALSE),""))</f>
        <v>Darkshade Caverns I</v>
      </c>
      <c r="S115" s="19" t="str">
        <f>IF(AND(R115&lt;&gt;"",NOT(ISERROR(R115))),R115,IF(P115&lt;&gt;"",IF(NOT(ISERROR(VLOOKUP(P115,'ESO Dungeon constants'!$D$3:$H$9999,5,FALSE))),VLOOKUP(P115,'ESO Dungeon constants'!$D$3:$I$9999,6,FALSE),VLOOKUP(P115,'ESO zone constants'!$H$3:$K$9985,4,FALSE)),""))</f>
        <v>DLC_BASE_GAME</v>
      </c>
      <c r="T115" s="3" t="str">
        <f>IF(S115&lt;&gt;"",VLOOKUP(S115,'LibSets constants'!$B$4:$C$1000,2,FALSE),"")</f>
        <v>Included in base game</v>
      </c>
      <c r="V115" s="44"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constants'!$D$3:$H$4951,5,FALSE),""),""),"")</f>
        <v>930</v>
      </c>
      <c r="Y115" t="s">
        <v>46</v>
      </c>
      <c r="Z115" s="45"/>
      <c r="AA115" s="44" t="str">
        <f>IF(Z115&lt;&gt;"",IF(Z115&lt;&gt;"LIBSETS_DROP_MECHANIC_MONSTER_NAME",VLOOKUP(Z115,'LibSets constants'!$I$4:$L$1000,3,FALSE),""),"")</f>
        <v/>
      </c>
      <c r="AB115" s="44" t="str">
        <f>IF(Z115&lt;&gt;"",IF(Z115&lt;&gt;"LIBSETS_DROP_MECHANIC_MONSTER_NAME",VLOOKUP(Z115,'LibSets constants'!$I$4:$L$1000,4,FALSE),""),"")</f>
        <v/>
      </c>
      <c r="AC115" s="3" t="str">
        <f>IF(G115&lt;&gt;"LIBSETS_SETTYPE_BATTLEGROUND",IF(G115&lt;&gt;"LIBSETS_SETTYPE_SPECIAL",IF(AD115&lt;&gt;"",VLOOKUP(AD115,'ESO zone constants'!$D$3:$H$4951,5,FALSE),""),""),"")</f>
        <v/>
      </c>
      <c r="AE115" s="45"/>
      <c r="AF115" s="44" t="str">
        <f>IF(AE115&lt;&gt;"",IF(AE115&lt;&gt;"LIBSETS_DROP_MECHANIC_MONSTER_NAME",VLOOKUP(AE115,'LibSets constants'!$I$4:$L$1000,3,FALSE),""),"")</f>
        <v/>
      </c>
      <c r="AG115" s="44" t="str">
        <f>IF(AE115&lt;&gt;"",IF(AE115&lt;&gt;"LIBSETS_DROP_MECHANIC_MONSTER_NAME",VLOOKUP(AE115,'LibSets constants'!$I$4:$L$1000,4,FALSE),""),"")</f>
        <v/>
      </c>
      <c r="AH115" s="3" t="str">
        <f>IF(G115&lt;&gt;"LIBSETS_SETTYPE_BATTLEGROUND",IF(G115&lt;&gt;"LIBSETS_SETTYPE_SPECIAL",IF(AI115&lt;&gt;"",VLOOKUP(AI115,'ESO zone constants'!$D$3:$H$4951,5,FALSE),""),""),"")</f>
        <v/>
      </c>
      <c r="AJ115" s="45"/>
      <c r="AK115" s="44" t="str">
        <f>IF(AJ115&lt;&gt;"",IF(AJ115&lt;&gt;"LIBSETS_DROP_MECHANIC_MONSTER_NAME",VLOOKUP(AJ115,'LibSets constants'!$I$4:$L$1000,3,FALSE),""),"")</f>
        <v/>
      </c>
      <c r="AL115" s="44" t="str">
        <f>IF(AJ115&lt;&gt;"",IF(AJ115&lt;&gt;"LIBSETS_DROP_MECHANIC_MONSTER_NAME",VLOOKUP(AJ115,'LibSets constants'!$I$4:$L$1000,4,FALSE),""),"")</f>
        <v/>
      </c>
      <c r="AM115" s="3" t="str">
        <f>IF(G115&lt;&gt;"LIBSETS_SETTYPE_BATTLEGROUND",IF(G115&lt;&gt;"LIBSETS_SETTYPE_SPECIAL",IF(AN115&lt;&gt;"",VLOOKUP(AN115,'ESO zone constants'!$D$3:$H$4951,5,FALSE),""),""),"")</f>
        <v/>
      </c>
      <c r="AO115" s="45"/>
      <c r="AP115" s="44" t="str">
        <f>IF(AO115&lt;&gt;"",IF(AO115&lt;&gt;"LIBSETS_DROP_MECHANIC_MONSTER_NAME",VLOOKUP(AO115,'LibSets constants'!$I$4:$L$1000,3,FALSE),""),"")</f>
        <v/>
      </c>
      <c r="AQ115" s="44" t="str">
        <f>IF(AO115&lt;&gt;"",IF(AO115&lt;&gt;"LIBSETS_DROP_MECHANIC_MONSTER_NAME",VLOOKUP(AO115,'LibSets constants'!$I$4:$L$1000,4,FALSE),""),"")</f>
        <v/>
      </c>
      <c r="AR115" s="3" t="str">
        <f>IF(G115&lt;&gt;"LIBSETS_SETTYPE_BATTLEGROUND",IF(G115&lt;&gt;"LIBSETS_SETTYPE_SPECIAL",IF(AS115&lt;&gt;"",VLOOKUP(AS115,'ESO zone constants'!$D$3:$H$4951,5,FALSE),""),""),"")</f>
        <v/>
      </c>
      <c r="AT115" s="45"/>
      <c r="AU115" s="44" t="str">
        <f>IF(AT115&lt;&gt;"",IF(AT115&lt;&gt;"LIBSETS_DROP_MECHANIC_MONSTER_NAME",VLOOKUP(AT115,'LibSets constants'!$I$4:$L$1000,3,FALSE),""),"")</f>
        <v/>
      </c>
      <c r="AV115" s="44" t="str">
        <f>IF(AT115&lt;&gt;"",IF(AT115&lt;&gt;"LIBSETS_DROP_MECHANIC_MONSTER_NAME",VLOOKUP(AT115,'LibSets constants'!$I$4:$L$1000,4,FALSE),""),"")</f>
        <v/>
      </c>
      <c r="AW115" s="21" t="str">
        <f t="shared" si="7"/>
        <v>[301] = {wayshrines={198,198,198,}, dlcId=DLC_BASE_GAME</v>
      </c>
      <c r="AX115" s="21" t="str">
        <f t="shared" si="8"/>
        <v>, zoneIds={63,930}, veteran=false</v>
      </c>
      <c r="AY115" s="21" t="str">
        <f t="shared" si="9"/>
        <v>, setType=LIBSETS_SETTYPE_DUNGEON</v>
      </c>
      <c r="AZ115" s="21" t="str">
        <f t="shared" si="10"/>
        <v>},</v>
      </c>
      <c r="BA115" s="21" t="str">
        <f t="shared" si="11"/>
        <v xml:space="preserve"> --Strength of the Automaton / Stärke des Automaten   [Darkshade Caverns I, Darkshade Caverns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constants'!$D$3:$H$9999,5,FALSE),""),"")</f>
        <v>103</v>
      </c>
      <c r="Q116" t="str">
        <f>IF(AND(O116&lt;&gt;"",NOT(ISERROR(O116))),O116, IF(AND(K116&lt;&gt;"",K116&gt;0,NOT(ISERROR(K116))),VLOOKUP(K116,'ESO wayshrine node constants'!$A$3:$D$9986,4,FALSE),""))</f>
        <v>The Rift</v>
      </c>
      <c r="R116" s="70"/>
      <c r="S116" s="19" t="str">
        <f>IF(AND(R116&lt;&gt;"",NOT(ISERROR(R116))),R116,IF(P116&lt;&gt;"",IF(NOT(ISERROR(VLOOKUP(P116,'ESO Dungeon constants'!$D$3:$H$9999,5,FALSE))),VLOOKUP(P116,'ESO Dungeon constants'!$D$3:$I$9999,6,FALSE),VLOOKUP(P116,'ESO zone constants'!$H$3:$K$9985,4,FALSE)),""))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constants'!$D$3:$H$4951,5,FALSE),""),""),"")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constants'!$D$3:$H$4951,5,FALSE),""),""),"")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constants'!$D$3:$H$4951,5,FALSE),""),""),"")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constants'!$D$3:$H$4951,5,FALSE),""),""),"")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constants'!$D$3:$H$4951,5,FALSE),""),""),"")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232</v>
      </c>
      <c r="L117">
        <v>232</v>
      </c>
      <c r="M117">
        <v>232</v>
      </c>
      <c r="N117">
        <v>0</v>
      </c>
      <c r="O117" s="70" t="s">
        <v>451</v>
      </c>
      <c r="P117" s="3">
        <f>IF(AND(G117&lt;&gt;"LIBSETS_SETTYPE_BATTLEGROUND",G117&lt;&gt;"LIBSETS_SETTYPE_SPECIAL",G117&lt;&gt;"LIBSETS_SETTYPE_MYTHIC"), IF(Q117&lt;&gt;"",VLOOKUP(Q117,'ESO zone constants'!$D$3:$H$9999,5,FALSE),""),"")</f>
        <v>639</v>
      </c>
      <c r="Q117" t="str">
        <f>IF(AND(O117&lt;&gt;"",NOT(ISERROR(O117))),O117, IF(AND(K117&lt;&gt;"",K117&gt;0,NOT(ISERROR(K117))),VLOOKUP(K117,'ESO wayshrine node constants'!$A$3:$D$9986,4,FALSE),""))</f>
        <v>Sanctum Ophidia</v>
      </c>
      <c r="S117" s="19" t="str">
        <f>IF(AND(R117&lt;&gt;"",NOT(ISERROR(R117))),R117,IF(P117&lt;&gt;"",IF(NOT(ISERROR(VLOOKUP(P117,'ESO Dungeon constants'!$D$3:$H$9999,5,FALSE))),VLOOKUP(P117,'ESO Dungeon constants'!$D$3:$I$9999,6,FALSE),VLOOKUP(P117,'ESO zone constants'!$H$3:$K$9985,4,FALSE)),""))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constants'!$D$3:$H$4951,5,FALSE),""),""),"")</f>
        <v/>
      </c>
      <c r="Z117" s="40"/>
      <c r="AA117" s="40"/>
      <c r="AB117" s="40"/>
      <c r="AC117" s="3" t="str">
        <f>IF(G117&lt;&gt;"LIBSETS_SETTYPE_BATTLEGROUND",IF(G117&lt;&gt;"LIBSETS_SETTYPE_SPECIAL",IF(AD117&lt;&gt;"",VLOOKUP(AD117,'ESO zone constants'!$D$3:$H$4951,5,FALSE),""),""),"")</f>
        <v/>
      </c>
      <c r="AE117" s="40"/>
      <c r="AF117" s="40"/>
      <c r="AG117" s="40"/>
      <c r="AH117" s="3" t="str">
        <f>IF(G117&lt;&gt;"LIBSETS_SETTYPE_BATTLEGROUND",IF(G117&lt;&gt;"LIBSETS_SETTYPE_SPECIAL",IF(AI117&lt;&gt;"",VLOOKUP(AI117,'ESO zone constants'!$D$3:$H$4951,5,FALSE),""),""),"")</f>
        <v/>
      </c>
      <c r="AJ117" s="40"/>
      <c r="AK117" s="40"/>
      <c r="AL117" s="40"/>
      <c r="AM117" s="3" t="str">
        <f>IF(G117&lt;&gt;"LIBSETS_SETTYPE_BATTLEGROUND",IF(G117&lt;&gt;"LIBSETS_SETTYPE_SPECIAL",IF(AN117&lt;&gt;"",VLOOKUP(AN117,'ESO zone constants'!$D$3:$H$4951,5,FALSE),""),""),"")</f>
        <v/>
      </c>
      <c r="AO117" s="40"/>
      <c r="AP117" s="40"/>
      <c r="AQ117" s="40"/>
      <c r="AR117" s="3" t="str">
        <f>IF(G117&lt;&gt;"LIBSETS_SETTYPE_BATTLEGROUND",IF(G117&lt;&gt;"LIBSETS_SETTYPE_SPECIAL",IF(AS117&lt;&gt;"",VLOOKUP(AS117,'ESO zone constants'!$D$3:$H$4951,5,FALSE),""),""),"")</f>
        <v/>
      </c>
      <c r="AT117" s="40"/>
      <c r="AU117" s="40"/>
      <c r="AV117" s="40"/>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230</v>
      </c>
      <c r="L118">
        <v>230</v>
      </c>
      <c r="M118">
        <v>230</v>
      </c>
      <c r="N118">
        <v>0</v>
      </c>
      <c r="O118" s="70" t="s">
        <v>448</v>
      </c>
      <c r="P118" s="3">
        <f>IF(AND(G118&lt;&gt;"LIBSETS_SETTYPE_BATTLEGROUND",G118&lt;&gt;"LIBSETS_SETTYPE_SPECIAL",G118&lt;&gt;"LIBSETS_SETTYPE_MYTHIC"), IF(Q118&lt;&gt;"",VLOOKUP(Q118,'ESO zone constants'!$D$3:$H$9999,5,FALSE),""),"")</f>
        <v>636</v>
      </c>
      <c r="Q118" t="str">
        <f>IF(AND(O118&lt;&gt;"",NOT(ISERROR(O118))),O118, IF(AND(K118&lt;&gt;"",K118&gt;0,NOT(ISERROR(K118))),VLOOKUP(K118,'ESO wayshrine node constants'!$A$3:$D$9986,4,FALSE),""))</f>
        <v>Hel Ra Citadel</v>
      </c>
      <c r="S118" s="19" t="str">
        <f>IF(AND(R118&lt;&gt;"",NOT(ISERROR(R118))),R118,IF(P118&lt;&gt;"",IF(NOT(ISERROR(VLOOKUP(P118,'ESO Dungeon constants'!$D$3:$H$9999,5,FALSE))),VLOOKUP(P118,'ESO Dungeon constants'!$D$3:$I$9999,6,FALSE),VLOOKUP(P118,'ESO zone constants'!$H$3:$K$9985,4,FALSE)),""))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constants'!$D$3:$H$4951,5,FALSE),""),""),"")</f>
        <v/>
      </c>
      <c r="Z118" s="40"/>
      <c r="AA118" s="40"/>
      <c r="AB118" s="40"/>
      <c r="AC118" s="3" t="str">
        <f>IF(G118&lt;&gt;"LIBSETS_SETTYPE_BATTLEGROUND",IF(G118&lt;&gt;"LIBSETS_SETTYPE_SPECIAL",IF(AD118&lt;&gt;"",VLOOKUP(AD118,'ESO zone constants'!$D$3:$H$4951,5,FALSE),""),""),"")</f>
        <v/>
      </c>
      <c r="AE118" s="40"/>
      <c r="AF118" s="40"/>
      <c r="AG118" s="40"/>
      <c r="AH118" s="3" t="str">
        <f>IF(G118&lt;&gt;"LIBSETS_SETTYPE_BATTLEGROUND",IF(G118&lt;&gt;"LIBSETS_SETTYPE_SPECIAL",IF(AI118&lt;&gt;"",VLOOKUP(AI118,'ESO zone constants'!$D$3:$H$4951,5,FALSE),""),""),"")</f>
        <v/>
      </c>
      <c r="AJ118" s="40"/>
      <c r="AK118" s="40"/>
      <c r="AL118" s="40"/>
      <c r="AM118" s="3" t="str">
        <f>IF(G118&lt;&gt;"LIBSETS_SETTYPE_BATTLEGROUND",IF(G118&lt;&gt;"LIBSETS_SETTYPE_SPECIAL",IF(AN118&lt;&gt;"",VLOOKUP(AN118,'ESO zone constants'!$D$3:$H$4951,5,FALSE),""),""),"")</f>
        <v/>
      </c>
      <c r="AO118" s="40"/>
      <c r="AP118" s="40"/>
      <c r="AQ118" s="40"/>
      <c r="AR118" s="3" t="str">
        <f>IF(G118&lt;&gt;"LIBSETS_SETTYPE_BATTLEGROUND",IF(G118&lt;&gt;"LIBSETS_SETTYPE_SPECIAL",IF(AS118&lt;&gt;"",VLOOKUP(AS118,'ESO zone constants'!$D$3:$H$4951,5,FALSE),""),""),"")</f>
        <v/>
      </c>
      <c r="AT118" s="40"/>
      <c r="AU118" s="40"/>
      <c r="AV118" s="40"/>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231</v>
      </c>
      <c r="L119">
        <v>231</v>
      </c>
      <c r="M119">
        <v>231</v>
      </c>
      <c r="N119">
        <v>0</v>
      </c>
      <c r="O119" s="70" t="s">
        <v>450</v>
      </c>
      <c r="P119" s="3">
        <f>IF(AND(G119&lt;&gt;"LIBSETS_SETTYPE_BATTLEGROUND",G119&lt;&gt;"LIBSETS_SETTYPE_SPECIAL",G119&lt;&gt;"LIBSETS_SETTYPE_MYTHIC"), IF(Q119&lt;&gt;"",VLOOKUP(Q119,'ESO zone constants'!$D$3:$H$9999,5,FALSE),""),"")</f>
        <v>638</v>
      </c>
      <c r="Q119" t="str">
        <f>IF(AND(O119&lt;&gt;"",NOT(ISERROR(O119))),O119, IF(AND(K119&lt;&gt;"",K119&gt;0,NOT(ISERROR(K119))),VLOOKUP(K119,'ESO wayshrine node constants'!$A$3:$D$9986,4,FALSE),""))</f>
        <v>Aetherian Archive</v>
      </c>
      <c r="S119" s="19" t="str">
        <f>IF(AND(R119&lt;&gt;"",NOT(ISERROR(R119))),R119,IF(P119&lt;&gt;"",IF(NOT(ISERROR(VLOOKUP(P119,'ESO Dungeon constants'!$D$3:$H$9999,5,FALSE))),VLOOKUP(P119,'ESO Dungeon constants'!$D$3:$I$9999,6,FALSE),VLOOKUP(P119,'ESO zone constants'!$H$3:$K$9985,4,FALSE)),""))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constants'!$D$3:$H$4951,5,FALSE),""),""),"")</f>
        <v/>
      </c>
      <c r="Z119" s="40"/>
      <c r="AA119" s="40"/>
      <c r="AB119" s="40"/>
      <c r="AC119" s="3" t="str">
        <f>IF(G119&lt;&gt;"LIBSETS_SETTYPE_BATTLEGROUND",IF(G119&lt;&gt;"LIBSETS_SETTYPE_SPECIAL",IF(AD119&lt;&gt;"",VLOOKUP(AD119,'ESO zone constants'!$D$3:$H$4951,5,FALSE),""),""),"")</f>
        <v/>
      </c>
      <c r="AE119" s="40"/>
      <c r="AF119" s="40"/>
      <c r="AG119" s="40"/>
      <c r="AH119" s="3" t="str">
        <f>IF(G119&lt;&gt;"LIBSETS_SETTYPE_BATTLEGROUND",IF(G119&lt;&gt;"LIBSETS_SETTYPE_SPECIAL",IF(AI119&lt;&gt;"",VLOOKUP(AI119,'ESO zone constants'!$D$3:$H$4951,5,FALSE),""),""),"")</f>
        <v/>
      </c>
      <c r="AJ119" s="40"/>
      <c r="AK119" s="40"/>
      <c r="AL119" s="40"/>
      <c r="AM119" s="3" t="str">
        <f>IF(G119&lt;&gt;"LIBSETS_SETTYPE_BATTLEGROUND",IF(G119&lt;&gt;"LIBSETS_SETTYPE_SPECIAL",IF(AN119&lt;&gt;"",VLOOKUP(AN119,'ESO zone constants'!$D$3:$H$4951,5,FALSE),""),""),"")</f>
        <v/>
      </c>
      <c r="AO119" s="40"/>
      <c r="AP119" s="40"/>
      <c r="AQ119" s="40"/>
      <c r="AR119" s="3" t="str">
        <f>IF(G119&lt;&gt;"LIBSETS_SETTYPE_BATTLEGROUND",IF(G119&lt;&gt;"LIBSETS_SETTYPE_SPECIAL",IF(AS119&lt;&gt;"",VLOOKUP(AS119,'ESO zone constants'!$D$3:$H$4951,5,FALSE),""),""),"")</f>
        <v/>
      </c>
      <c r="AT119" s="40"/>
      <c r="AU119" s="40"/>
      <c r="AV119" s="40"/>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232</v>
      </c>
      <c r="L120">
        <v>232</v>
      </c>
      <c r="M120">
        <v>232</v>
      </c>
      <c r="N120">
        <v>0</v>
      </c>
      <c r="O120" s="70" t="s">
        <v>451</v>
      </c>
      <c r="P120" s="3">
        <f>IF(AND(G120&lt;&gt;"LIBSETS_SETTYPE_BATTLEGROUND",G120&lt;&gt;"LIBSETS_SETTYPE_SPECIAL",G120&lt;&gt;"LIBSETS_SETTYPE_MYTHIC"), IF(Q120&lt;&gt;"",VLOOKUP(Q120,'ESO zone constants'!$D$3:$H$9999,5,FALSE),""),"")</f>
        <v>639</v>
      </c>
      <c r="Q120" t="str">
        <f>IF(AND(O120&lt;&gt;"",NOT(ISERROR(O120))),O120, IF(AND(K120&lt;&gt;"",K120&gt;0,NOT(ISERROR(K120))),VLOOKUP(K120,'ESO wayshrine node constants'!$A$3:$D$9986,4,FALSE),""))</f>
        <v>Sanctum Ophidia</v>
      </c>
      <c r="S120" s="19" t="str">
        <f>IF(AND(R120&lt;&gt;"",NOT(ISERROR(R120))),R120,IF(P120&lt;&gt;"",IF(NOT(ISERROR(VLOOKUP(P120,'ESO Dungeon constants'!$D$3:$H$9999,5,FALSE))),VLOOKUP(P120,'ESO Dungeon constants'!$D$3:$I$9999,6,FALSE),VLOOKUP(P120,'ESO zone constants'!$H$3:$K$9985,4,FALSE)),""))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constants'!$D$3:$H$4951,5,FALSE),""),""),"")</f>
        <v/>
      </c>
      <c r="Z120" s="40"/>
      <c r="AA120" s="40"/>
      <c r="AB120" s="40"/>
      <c r="AC120" s="3" t="str">
        <f>IF(G120&lt;&gt;"LIBSETS_SETTYPE_BATTLEGROUND",IF(G120&lt;&gt;"LIBSETS_SETTYPE_SPECIAL",IF(AD120&lt;&gt;"",VLOOKUP(AD120,'ESO zone constants'!$D$3:$H$4951,5,FALSE),""),""),"")</f>
        <v/>
      </c>
      <c r="AE120" s="40"/>
      <c r="AF120" s="40"/>
      <c r="AG120" s="40"/>
      <c r="AH120" s="3" t="str">
        <f>IF(G120&lt;&gt;"LIBSETS_SETTYPE_BATTLEGROUND",IF(G120&lt;&gt;"LIBSETS_SETTYPE_SPECIAL",IF(AI120&lt;&gt;"",VLOOKUP(AI120,'ESO zone constants'!$D$3:$H$4951,5,FALSE),""),""),"")</f>
        <v/>
      </c>
      <c r="AJ120" s="40"/>
      <c r="AK120" s="40"/>
      <c r="AL120" s="40"/>
      <c r="AM120" s="3" t="str">
        <f>IF(G120&lt;&gt;"LIBSETS_SETTYPE_BATTLEGROUND",IF(G120&lt;&gt;"LIBSETS_SETTYPE_SPECIAL",IF(AN120&lt;&gt;"",VLOOKUP(AN120,'ESO zone constants'!$D$3:$H$4951,5,FALSE),""),""),"")</f>
        <v/>
      </c>
      <c r="AO120" s="40"/>
      <c r="AP120" s="40"/>
      <c r="AQ120" s="40"/>
      <c r="AR120" s="3" t="str">
        <f>IF(G120&lt;&gt;"LIBSETS_SETTYPE_BATTLEGROUND",IF(G120&lt;&gt;"LIBSETS_SETTYPE_SPECIAL",IF(AS120&lt;&gt;"",VLOOKUP(AS120,'ESO zone constants'!$D$3:$H$4951,5,FALSE),""),""),"")</f>
        <v/>
      </c>
      <c r="AT120" s="40"/>
      <c r="AU120" s="40"/>
      <c r="AV120" s="40"/>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230</v>
      </c>
      <c r="L121">
        <v>230</v>
      </c>
      <c r="M121">
        <v>230</v>
      </c>
      <c r="N121">
        <v>0</v>
      </c>
      <c r="O121" s="70" t="s">
        <v>448</v>
      </c>
      <c r="P121" s="3">
        <f>IF(AND(G121&lt;&gt;"LIBSETS_SETTYPE_BATTLEGROUND",G121&lt;&gt;"LIBSETS_SETTYPE_SPECIAL",G121&lt;&gt;"LIBSETS_SETTYPE_MYTHIC"), IF(Q121&lt;&gt;"",VLOOKUP(Q121,'ESO zone constants'!$D$3:$H$9999,5,FALSE),""),"")</f>
        <v>636</v>
      </c>
      <c r="Q121" t="str">
        <f>IF(AND(O121&lt;&gt;"",NOT(ISERROR(O121))),O121, IF(AND(K121&lt;&gt;"",K121&gt;0,NOT(ISERROR(K121))),VLOOKUP(K121,'ESO wayshrine node constants'!$A$3:$D$9986,4,FALSE),""))</f>
        <v>Hel Ra Citadel</v>
      </c>
      <c r="S121" s="19" t="str">
        <f>IF(AND(R121&lt;&gt;"",NOT(ISERROR(R121))),R121,IF(P121&lt;&gt;"",IF(NOT(ISERROR(VLOOKUP(P121,'ESO Dungeon constants'!$D$3:$H$9999,5,FALSE))),VLOOKUP(P121,'ESO Dungeon constants'!$D$3:$I$9999,6,FALSE),VLOOKUP(P121,'ESO zone constants'!$H$3:$K$9985,4,FALSE)),""))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constants'!$D$3:$H$4951,5,FALSE),""),""),"")</f>
        <v/>
      </c>
      <c r="Z121" s="40"/>
      <c r="AA121" s="40"/>
      <c r="AB121" s="40"/>
      <c r="AC121" s="3" t="str">
        <f>IF(G121&lt;&gt;"LIBSETS_SETTYPE_BATTLEGROUND",IF(G121&lt;&gt;"LIBSETS_SETTYPE_SPECIAL",IF(AD121&lt;&gt;"",VLOOKUP(AD121,'ESO zone constants'!$D$3:$H$4951,5,FALSE),""),""),"")</f>
        <v/>
      </c>
      <c r="AE121" s="40"/>
      <c r="AF121" s="40"/>
      <c r="AG121" s="40"/>
      <c r="AH121" s="3" t="str">
        <f>IF(G121&lt;&gt;"LIBSETS_SETTYPE_BATTLEGROUND",IF(G121&lt;&gt;"LIBSETS_SETTYPE_SPECIAL",IF(AI121&lt;&gt;"",VLOOKUP(AI121,'ESO zone constants'!$D$3:$H$4951,5,FALSE),""),""),"")</f>
        <v/>
      </c>
      <c r="AJ121" s="40"/>
      <c r="AK121" s="40"/>
      <c r="AL121" s="40"/>
      <c r="AM121" s="3" t="str">
        <f>IF(G121&lt;&gt;"LIBSETS_SETTYPE_BATTLEGROUND",IF(G121&lt;&gt;"LIBSETS_SETTYPE_SPECIAL",IF(AN121&lt;&gt;"",VLOOKUP(AN121,'ESO zone constants'!$D$3:$H$4951,5,FALSE),""),""),"")</f>
        <v/>
      </c>
      <c r="AO121" s="40"/>
      <c r="AP121" s="40"/>
      <c r="AQ121" s="40"/>
      <c r="AR121" s="3" t="str">
        <f>IF(G121&lt;&gt;"LIBSETS_SETTYPE_BATTLEGROUND",IF(G121&lt;&gt;"LIBSETS_SETTYPE_SPECIAL",IF(AS121&lt;&gt;"",VLOOKUP(AS121,'ESO zone constants'!$D$3:$H$4951,5,FALSE),""),""),"")</f>
        <v/>
      </c>
      <c r="AT121" s="40"/>
      <c r="AU121" s="40"/>
      <c r="AV121" s="40"/>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231</v>
      </c>
      <c r="L122">
        <v>231</v>
      </c>
      <c r="M122">
        <v>231</v>
      </c>
      <c r="N122">
        <v>0</v>
      </c>
      <c r="O122" s="70" t="s">
        <v>450</v>
      </c>
      <c r="P122" s="3">
        <f>IF(AND(G122&lt;&gt;"LIBSETS_SETTYPE_BATTLEGROUND",G122&lt;&gt;"LIBSETS_SETTYPE_SPECIAL",G122&lt;&gt;"LIBSETS_SETTYPE_MYTHIC"), IF(Q122&lt;&gt;"",VLOOKUP(Q122,'ESO zone constants'!$D$3:$H$9999,5,FALSE),""),"")</f>
        <v>638</v>
      </c>
      <c r="Q122" t="str">
        <f>IF(AND(O122&lt;&gt;"",NOT(ISERROR(O122))),O122, IF(AND(K122&lt;&gt;"",K122&gt;0,NOT(ISERROR(K122))),VLOOKUP(K122,'ESO wayshrine node constants'!$A$3:$D$9986,4,FALSE),""))</f>
        <v>Aetherian Archive</v>
      </c>
      <c r="S122" s="19" t="str">
        <f>IF(AND(R122&lt;&gt;"",NOT(ISERROR(R122))),R122,IF(P122&lt;&gt;"",IF(NOT(ISERROR(VLOOKUP(P122,'ESO Dungeon constants'!$D$3:$H$9999,5,FALSE))),VLOOKUP(P122,'ESO Dungeon constants'!$D$3:$I$9999,6,FALSE),VLOOKUP(P122,'ESO zone constants'!$H$3:$K$9985,4,FALSE)),""))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constants'!$D$3:$H$4951,5,FALSE),""),""),"")</f>
        <v/>
      </c>
      <c r="Z122" s="40"/>
      <c r="AA122" s="40"/>
      <c r="AB122" s="40"/>
      <c r="AC122" s="3" t="str">
        <f>IF(G122&lt;&gt;"LIBSETS_SETTYPE_BATTLEGROUND",IF(G122&lt;&gt;"LIBSETS_SETTYPE_SPECIAL",IF(AD122&lt;&gt;"",VLOOKUP(AD122,'ESO zone constants'!$D$3:$H$4951,5,FALSE),""),""),"")</f>
        <v/>
      </c>
      <c r="AE122" s="40"/>
      <c r="AF122" s="40"/>
      <c r="AG122" s="40"/>
      <c r="AH122" s="3" t="str">
        <f>IF(G122&lt;&gt;"LIBSETS_SETTYPE_BATTLEGROUND",IF(G122&lt;&gt;"LIBSETS_SETTYPE_SPECIAL",IF(AI122&lt;&gt;"",VLOOKUP(AI122,'ESO zone constants'!$D$3:$H$4951,5,FALSE),""),""),"")</f>
        <v/>
      </c>
      <c r="AJ122" s="40"/>
      <c r="AK122" s="40"/>
      <c r="AL122" s="40"/>
      <c r="AM122" s="3" t="str">
        <f>IF(G122&lt;&gt;"LIBSETS_SETTYPE_BATTLEGROUND",IF(G122&lt;&gt;"LIBSETS_SETTYPE_SPECIAL",IF(AN122&lt;&gt;"",VLOOKUP(AN122,'ESO zone constants'!$D$3:$H$4951,5,FALSE),""),""),"")</f>
        <v/>
      </c>
      <c r="AO122" s="40"/>
      <c r="AP122" s="40"/>
      <c r="AQ122" s="40"/>
      <c r="AR122" s="3" t="str">
        <f>IF(G122&lt;&gt;"LIBSETS_SETTYPE_BATTLEGROUND",IF(G122&lt;&gt;"LIBSETS_SETTYPE_SPECIAL",IF(AS122&lt;&gt;"",VLOOKUP(AS122,'ESO zone constants'!$D$3:$H$4951,5,FALSE),""),""),"")</f>
        <v/>
      </c>
      <c r="AT122" s="40"/>
      <c r="AU122" s="40"/>
      <c r="AV122" s="40"/>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231</v>
      </c>
      <c r="L123">
        <v>231</v>
      </c>
      <c r="M123">
        <v>231</v>
      </c>
      <c r="N123">
        <v>0</v>
      </c>
      <c r="O123" s="70" t="s">
        <v>450</v>
      </c>
      <c r="P123" s="3">
        <f>IF(AND(G123&lt;&gt;"LIBSETS_SETTYPE_BATTLEGROUND",G123&lt;&gt;"LIBSETS_SETTYPE_SPECIAL",G123&lt;&gt;"LIBSETS_SETTYPE_MYTHIC"), IF(Q123&lt;&gt;"",VLOOKUP(Q123,'ESO zone constants'!$D$3:$H$9999,5,FALSE),""),"")</f>
        <v>638</v>
      </c>
      <c r="Q123" t="str">
        <f>IF(AND(O123&lt;&gt;"",NOT(ISERROR(O123))),O123, IF(AND(K123&lt;&gt;"",K123&gt;0,NOT(ISERROR(K123))),VLOOKUP(K123,'ESO wayshrine node constants'!$A$3:$D$9986,4,FALSE),""))</f>
        <v>Aetherian Archive</v>
      </c>
      <c r="S123" s="19" t="str">
        <f>IF(AND(R123&lt;&gt;"",NOT(ISERROR(R123))),R123,IF(P123&lt;&gt;"",IF(NOT(ISERROR(VLOOKUP(P123,'ESO Dungeon constants'!$D$3:$H$9999,5,FALSE))),VLOOKUP(P123,'ESO Dungeon constants'!$D$3:$I$9999,6,FALSE),VLOOKUP(P123,'ESO zone constants'!$H$3:$K$9985,4,FALSE)),""))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constants'!$D$3:$H$4951,5,FALSE),""),""),"")</f>
        <v/>
      </c>
      <c r="Z123" s="40"/>
      <c r="AA123" s="40"/>
      <c r="AB123" s="40"/>
      <c r="AC123" s="3" t="str">
        <f>IF(G123&lt;&gt;"LIBSETS_SETTYPE_BATTLEGROUND",IF(G123&lt;&gt;"LIBSETS_SETTYPE_SPECIAL",IF(AD123&lt;&gt;"",VLOOKUP(AD123,'ESO zone constants'!$D$3:$H$4951,5,FALSE),""),""),"")</f>
        <v/>
      </c>
      <c r="AE123" s="40"/>
      <c r="AF123" s="40"/>
      <c r="AG123" s="40"/>
      <c r="AH123" s="3" t="str">
        <f>IF(G123&lt;&gt;"LIBSETS_SETTYPE_BATTLEGROUND",IF(G123&lt;&gt;"LIBSETS_SETTYPE_SPECIAL",IF(AI123&lt;&gt;"",VLOOKUP(AI123,'ESO zone constants'!$D$3:$H$4951,5,FALSE),""),""),"")</f>
        <v/>
      </c>
      <c r="AJ123" s="40"/>
      <c r="AK123" s="40"/>
      <c r="AL123" s="40"/>
      <c r="AM123" s="3" t="str">
        <f>IF(G123&lt;&gt;"LIBSETS_SETTYPE_BATTLEGROUND",IF(G123&lt;&gt;"LIBSETS_SETTYPE_SPECIAL",IF(AN123&lt;&gt;"",VLOOKUP(AN123,'ESO zone constants'!$D$3:$H$4951,5,FALSE),""),""),"")</f>
        <v/>
      </c>
      <c r="AO123" s="40"/>
      <c r="AP123" s="40"/>
      <c r="AQ123" s="40"/>
      <c r="AR123" s="3" t="str">
        <f>IF(G123&lt;&gt;"LIBSETS_SETTYPE_BATTLEGROUND",IF(G123&lt;&gt;"LIBSETS_SETTYPE_SPECIAL",IF(AS123&lt;&gt;"",VLOOKUP(AS123,'ESO zone constants'!$D$3:$H$4951,5,FALSE),""),""),"")</f>
        <v/>
      </c>
      <c r="AT123" s="40"/>
      <c r="AU123" s="40"/>
      <c r="AV123" s="40"/>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230</v>
      </c>
      <c r="L124">
        <v>230</v>
      </c>
      <c r="M124">
        <v>230</v>
      </c>
      <c r="N124">
        <v>0</v>
      </c>
      <c r="O124" s="70" t="s">
        <v>448</v>
      </c>
      <c r="P124" s="3">
        <f>IF(AND(G124&lt;&gt;"LIBSETS_SETTYPE_BATTLEGROUND",G124&lt;&gt;"LIBSETS_SETTYPE_SPECIAL",G124&lt;&gt;"LIBSETS_SETTYPE_MYTHIC"), IF(Q124&lt;&gt;"",VLOOKUP(Q124,'ESO zone constants'!$D$3:$H$9999,5,FALSE),""),"")</f>
        <v>636</v>
      </c>
      <c r="Q124" t="str">
        <f>IF(AND(O124&lt;&gt;"",NOT(ISERROR(O124))),O124, IF(AND(K124&lt;&gt;"",K124&gt;0,NOT(ISERROR(K124))),VLOOKUP(K124,'ESO wayshrine node constants'!$A$3:$D$9986,4,FALSE),""))</f>
        <v>Hel Ra Citadel</v>
      </c>
      <c r="S124" s="19" t="str">
        <f>IF(AND(R124&lt;&gt;"",NOT(ISERROR(R124))),R124,IF(P124&lt;&gt;"",IF(NOT(ISERROR(VLOOKUP(P124,'ESO Dungeon constants'!$D$3:$H$9999,5,FALSE))),VLOOKUP(P124,'ESO Dungeon constants'!$D$3:$I$9999,6,FALSE),VLOOKUP(P124,'ESO zone constants'!$H$3:$K$9985,4,FALSE)),""))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constants'!$D$3:$H$4951,5,FALSE),""),""),"")</f>
        <v/>
      </c>
      <c r="Z124" s="40"/>
      <c r="AA124" s="40"/>
      <c r="AB124" s="40"/>
      <c r="AC124" s="3" t="str">
        <f>IF(G124&lt;&gt;"LIBSETS_SETTYPE_BATTLEGROUND",IF(G124&lt;&gt;"LIBSETS_SETTYPE_SPECIAL",IF(AD124&lt;&gt;"",VLOOKUP(AD124,'ESO zone constants'!$D$3:$H$4951,5,FALSE),""),""),"")</f>
        <v/>
      </c>
      <c r="AE124" s="40"/>
      <c r="AF124" s="40"/>
      <c r="AG124" s="40"/>
      <c r="AH124" s="3" t="str">
        <f>IF(G124&lt;&gt;"LIBSETS_SETTYPE_BATTLEGROUND",IF(G124&lt;&gt;"LIBSETS_SETTYPE_SPECIAL",IF(AI124&lt;&gt;"",VLOOKUP(AI124,'ESO zone constants'!$D$3:$H$4951,5,FALSE),""),""),"")</f>
        <v/>
      </c>
      <c r="AJ124" s="40"/>
      <c r="AK124" s="40"/>
      <c r="AL124" s="40"/>
      <c r="AM124" s="3" t="str">
        <f>IF(G124&lt;&gt;"LIBSETS_SETTYPE_BATTLEGROUND",IF(G124&lt;&gt;"LIBSETS_SETTYPE_SPECIAL",IF(AN124&lt;&gt;"",VLOOKUP(AN124,'ESO zone constants'!$D$3:$H$4951,5,FALSE),""),""),"")</f>
        <v/>
      </c>
      <c r="AO124" s="40"/>
      <c r="AP124" s="40"/>
      <c r="AQ124" s="40"/>
      <c r="AR124" s="3" t="str">
        <f>IF(G124&lt;&gt;"LIBSETS_SETTYPE_BATTLEGROUND",IF(G124&lt;&gt;"LIBSETS_SETTYPE_SPECIAL",IF(AS124&lt;&gt;"",VLOOKUP(AS124,'ESO zone constants'!$D$3:$H$4951,5,FALSE),""),""),"")</f>
        <v/>
      </c>
      <c r="AT124" s="40"/>
      <c r="AU124" s="40"/>
      <c r="AV124" s="40"/>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232</v>
      </c>
      <c r="L125">
        <v>232</v>
      </c>
      <c r="M125">
        <v>232</v>
      </c>
      <c r="N125">
        <v>0</v>
      </c>
      <c r="O125" s="70" t="s">
        <v>451</v>
      </c>
      <c r="P125" s="3">
        <f>IF(AND(G125&lt;&gt;"LIBSETS_SETTYPE_BATTLEGROUND",G125&lt;&gt;"LIBSETS_SETTYPE_SPECIAL",G125&lt;&gt;"LIBSETS_SETTYPE_MYTHIC"), IF(Q125&lt;&gt;"",VLOOKUP(Q125,'ESO zone constants'!$D$3:$H$9999,5,FALSE),""),"")</f>
        <v>639</v>
      </c>
      <c r="Q125" t="str">
        <f>IF(AND(O125&lt;&gt;"",NOT(ISERROR(O125))),O125, IF(AND(K125&lt;&gt;"",K125&gt;0,NOT(ISERROR(K125))),VLOOKUP(K125,'ESO wayshrine node constants'!$A$3:$D$9986,4,FALSE),""))</f>
        <v>Sanctum Ophidia</v>
      </c>
      <c r="S125" s="19" t="str">
        <f>IF(AND(R125&lt;&gt;"",NOT(ISERROR(R125))),R125,IF(P125&lt;&gt;"",IF(NOT(ISERROR(VLOOKUP(P125,'ESO Dungeon constants'!$D$3:$H$9999,5,FALSE))),VLOOKUP(P125,'ESO Dungeon constants'!$D$3:$I$9999,6,FALSE),VLOOKUP(P125,'ESO zone constants'!$H$3:$K$9985,4,FALSE)),""))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constants'!$D$3:$H$4951,5,FALSE),""),""),"")</f>
        <v/>
      </c>
      <c r="Z125" s="40"/>
      <c r="AA125" s="40"/>
      <c r="AB125" s="40"/>
      <c r="AC125" s="3" t="str">
        <f>IF(G125&lt;&gt;"LIBSETS_SETTYPE_BATTLEGROUND",IF(G125&lt;&gt;"LIBSETS_SETTYPE_SPECIAL",IF(AD125&lt;&gt;"",VLOOKUP(AD125,'ESO zone constants'!$D$3:$H$4951,5,FALSE),""),""),"")</f>
        <v/>
      </c>
      <c r="AE125" s="40"/>
      <c r="AF125" s="40"/>
      <c r="AG125" s="40"/>
      <c r="AH125" s="3" t="str">
        <f>IF(G125&lt;&gt;"LIBSETS_SETTYPE_BATTLEGROUND",IF(G125&lt;&gt;"LIBSETS_SETTYPE_SPECIAL",IF(AI125&lt;&gt;"",VLOOKUP(AI125,'ESO zone constants'!$D$3:$H$4951,5,FALSE),""),""),"")</f>
        <v/>
      </c>
      <c r="AJ125" s="40"/>
      <c r="AK125" s="40"/>
      <c r="AL125" s="40"/>
      <c r="AM125" s="3" t="str">
        <f>IF(G125&lt;&gt;"LIBSETS_SETTYPE_BATTLEGROUND",IF(G125&lt;&gt;"LIBSETS_SETTYPE_SPECIAL",IF(AN125&lt;&gt;"",VLOOKUP(AN125,'ESO zone constants'!$D$3:$H$4951,5,FALSE),""),""),"")</f>
        <v/>
      </c>
      <c r="AO125" s="40"/>
      <c r="AP125" s="40"/>
      <c r="AQ125" s="40"/>
      <c r="AR125" s="3" t="str">
        <f>IF(G125&lt;&gt;"LIBSETS_SETTYPE_BATTLEGROUND",IF(G125&lt;&gt;"LIBSETS_SETTYPE_SPECIAL",IF(AS125&lt;&gt;"",VLOOKUP(AS125,'ESO zone constants'!$D$3:$H$4951,5,FALSE),""),""),"")</f>
        <v/>
      </c>
      <c r="AT125" s="40"/>
      <c r="AU125" s="40"/>
      <c r="AV125" s="40"/>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constants'!$D$3:$H$9999,5,FALSE),""),"")</f>
        <v>888</v>
      </c>
      <c r="Q126" t="str">
        <f>IF(AND(O126&lt;&gt;"",NOT(ISERROR(O126))),O126, IF(AND(K126&lt;&gt;"",K126&gt;0,NOT(ISERROR(K126))),VLOOKUP(K126,'ESO wayshrine node constants'!$A$3:$D$9986,4,FALSE),""))</f>
        <v>Craglorn</v>
      </c>
      <c r="S126" s="19" t="str">
        <f>IF(AND(R126&lt;&gt;"",NOT(ISERROR(R126))),R126,IF(P126&lt;&gt;"",IF(NOT(ISERROR(VLOOKUP(P126,'ESO Dungeon constants'!$D$3:$H$9999,5,FALSE))),VLOOKUP(P126,'ESO Dungeon constants'!$D$3:$I$9999,6,FALSE),VLOOKUP(P126,'ESO zone constants'!$H$3:$K$9985,4,FALSE)),""))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constants'!$D$3:$H$4951,5,FALSE),""),""),"")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constants'!$D$3:$H$4951,5,FALSE),""),""),"")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constants'!$D$3:$H$4951,5,FALSE),""),""),"")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constants'!$D$3:$H$4951,5,FALSE),""),""),"")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constants'!$D$3:$H$4951,5,FALSE),""),""),"")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constants'!$D$3:$H$9999,5,FALSE),""),"")</f>
        <v>888</v>
      </c>
      <c r="Q127" t="str">
        <f>IF(AND(O127&lt;&gt;"",NOT(ISERROR(O127))),O127, IF(AND(K127&lt;&gt;"",K127&gt;0,NOT(ISERROR(K127))),VLOOKUP(K127,'ESO wayshrine node constants'!$A$3:$D$9986,4,FALSE),""))</f>
        <v>Craglorn</v>
      </c>
      <c r="S127" s="19" t="str">
        <f>IF(AND(R127&lt;&gt;"",NOT(ISERROR(R127))),R127,IF(P127&lt;&gt;"",IF(NOT(ISERROR(VLOOKUP(P127,'ESO Dungeon constants'!$D$3:$H$9999,5,FALSE))),VLOOKUP(P127,'ESO Dungeon constants'!$D$3:$I$9999,6,FALSE),VLOOKUP(P127,'ESO zone constants'!$H$3:$K$9985,4,FALSE)),""))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constants'!$D$3:$H$4951,5,FALSE),""),""),"")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constants'!$D$3:$H$4951,5,FALSE),""),""),"")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constants'!$D$3:$H$4951,5,FALSE),""),""),"")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constants'!$D$3:$H$4951,5,FALSE),""),""),"")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constants'!$D$3:$H$4951,5,FALSE),""),""),"")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constants'!$D$3:$H$9999,5,FALSE),""),"")</f>
        <v>888</v>
      </c>
      <c r="Q128" t="str">
        <f>IF(AND(O128&lt;&gt;"",NOT(ISERROR(O128))),O128, IF(AND(K128&lt;&gt;"",K128&gt;0,NOT(ISERROR(K128))),VLOOKUP(K128,'ESO wayshrine node constants'!$A$3:$D$9986,4,FALSE),""))</f>
        <v>Craglorn</v>
      </c>
      <c r="S128" s="19" t="str">
        <f>IF(AND(R128&lt;&gt;"",NOT(ISERROR(R128))),R128,IF(P128&lt;&gt;"",IF(NOT(ISERROR(VLOOKUP(P128,'ESO Dungeon constants'!$D$3:$H$9999,5,FALSE))),VLOOKUP(P128,'ESO Dungeon constants'!$D$3:$I$9999,6,FALSE),VLOOKUP(P128,'ESO zone constants'!$H$3:$K$9985,4,FALSE)),""))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constants'!$D$3:$H$4951,5,FALSE),""),""),"")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constants'!$D$3:$H$4951,5,FALSE),""),""),"")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constants'!$D$3:$H$4951,5,FALSE),""),""),"")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constants'!$D$3:$H$4951,5,FALSE),""),""),"")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constants'!$D$3:$H$4951,5,FALSE),""),""),"")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constants'!$D$3:$H$9999,5,FALSE),""),"")</f>
        <v>888</v>
      </c>
      <c r="Q129" t="str">
        <f>IF(AND(O129&lt;&gt;"",NOT(ISERROR(O129))),O129, IF(AND(K129&lt;&gt;"",K129&gt;0,NOT(ISERROR(K129))),VLOOKUP(K129,'ESO wayshrine node constants'!$A$3:$D$9986,4,FALSE),""))</f>
        <v>Craglorn</v>
      </c>
      <c r="S129" s="19" t="str">
        <f>IF(AND(R129&lt;&gt;"",NOT(ISERROR(R129))),R129,IF(P129&lt;&gt;"",IF(NOT(ISERROR(VLOOKUP(P129,'ESO Dungeon constants'!$D$3:$H$9999,5,FALSE))),VLOOKUP(P129,'ESO Dungeon constants'!$D$3:$I$9999,6,FALSE),VLOOKUP(P129,'ESO zone constants'!$H$3:$K$9985,4,FALSE)),""))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constants'!$D$3:$H$4951,5,FALSE),""),""),"")</f>
        <v>888</v>
      </c>
      <c r="Y129" t="str">
        <f>VLOOKUP(L129,'ESO wayshrine node constants'!$A$3:$D$9986,4,FALSE)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constants'!$D$3:$H$4951,5,FALSE),""),""),"")</f>
        <v>888</v>
      </c>
      <c r="AD129" t="str">
        <f>VLOOKUP(M129,'ESO wayshrine node constants'!$A$3:$D$9986,4,FALSE)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constants'!$D$3:$H$4951,5,FALSE),""),""),"")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constants'!$D$3:$H$4951,5,FALSE),""),""),"")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constants'!$D$3:$H$4951,5,FALSE),""),""),"")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433</v>
      </c>
      <c r="B130" t="s">
        <v>1431</v>
      </c>
      <c r="C130" t="s">
        <v>1432</v>
      </c>
      <c r="D130" s="3">
        <f t="shared" si="6"/>
        <v>433</v>
      </c>
      <c r="G130" s="8" t="s">
        <v>1652</v>
      </c>
      <c r="I130" t="s">
        <v>97</v>
      </c>
      <c r="J130" t="s">
        <v>97</v>
      </c>
      <c r="K130">
        <v>390</v>
      </c>
      <c r="L130">
        <v>390</v>
      </c>
      <c r="M130">
        <v>390</v>
      </c>
      <c r="N130">
        <v>0</v>
      </c>
      <c r="O130" s="70" t="s">
        <v>67</v>
      </c>
      <c r="P130" s="3">
        <f>IF(AND(G130&lt;&gt;"LIBSETS_SETTYPE_BATTLEGROUND",G130&lt;&gt;"LIBSETS_SETTYPE_SPECIAL",G130&lt;&gt;"LIBSETS_SETTYPE_MYTHIC"), IF(Q130&lt;&gt;"",VLOOKUP(Q130,'ESO zone constants'!$D$3:$H$9999,5,FALSE),""),"")</f>
        <v>1081</v>
      </c>
      <c r="Q130" t="str">
        <f>IF(AND(O130&lt;&gt;"",NOT(ISERROR(O130))),O130, IF(AND(K130&lt;&gt;"",K130&gt;0,NOT(ISERROR(K130))),VLOOKUP(K130,'ESO wayshrine node constants'!$A$3:$D$9986,4,FALSE),""))</f>
        <v>Depths of Malatar</v>
      </c>
      <c r="S130" s="19" t="str">
        <f>IF(AND(R130&lt;&gt;"",NOT(ISERROR(R130))),R130,IF(P130&lt;&gt;"",IF(NOT(ISERROR(VLOOKUP(P130,'ESO Dungeon constants'!$D$3:$H$9999,5,FALSE))),VLOOKUP(P130,'ESO Dungeon constants'!$D$3:$I$9999,6,FALSE),VLOOKUP(P130,'ESO zone constants'!$H$3:$K$9985,4,FALSE)),""))</f>
        <v>DLC_WRATHSTONE</v>
      </c>
      <c r="T130" s="3" t="str">
        <f>IF(S130&lt;&gt;"",VLOOKUP(S130,'LibSets constants'!$B$4:$C$1000,2,FALSE),"")</f>
        <v>Wrathstone</v>
      </c>
      <c r="V130" s="44" t="str">
        <f>IF(U130&lt;&gt;"",IF(U130&lt;&gt;"LIBSETS_DROP_MECHANIC_MONSTER_NAME",VLOOKUP(U130,'LibSets constants'!$I$4:$L$1000,3,FALSE),""),"")</f>
        <v/>
      </c>
      <c r="W130" s="40" t="s">
        <v>1831</v>
      </c>
      <c r="X130" s="3" t="str">
        <f>IF(G130&lt;&gt;"LIBSETS_SETTYPE_BATTLEGROUND",IF(G130&lt;&gt;"LIBSETS_SETTYPE_SPECIAL",IF(Y130&lt;&gt;"",VLOOKUP(Y130,'ESO zone constants'!$D$3:$H$4951,5,FALSE),""),""),"")</f>
        <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constants'!$D$3:$H$4951,5,FALSE),""),""),"")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constants'!$D$3:$H$4951,5,FALSE),""),""),"")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constants'!$D$3:$H$4951,5,FALSE),""),""),"")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constants'!$D$3:$H$4951,5,FALSE),""),""),"")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[433] = {wayshrines={390,390,390,}, dlcId=DLC_WRATHSTONE</v>
      </c>
      <c r="AX130" s="21" t="str">
        <f t="shared" si="8"/>
        <v>, zoneIds={1081}, veteran=false</v>
      </c>
      <c r="AY130" s="21" t="str">
        <f t="shared" si="9"/>
        <v>, setType=LIBSETS_SETTYPE_DUNGEON</v>
      </c>
      <c r="AZ130" s="21" t="str">
        <f t="shared" si="10"/>
        <v>},</v>
      </c>
      <c r="BA130" s="21" t="str">
        <f t="shared" si="11"/>
        <v xml:space="preserve"> --Frozen Watcher / Gefrorener Beobachter   [Depths of Malatar]</v>
      </c>
    </row>
    <row r="131" spans="1:53" x14ac:dyDescent="0.25">
      <c r="A131" s="12">
        <v>434</v>
      </c>
      <c r="B131" t="s">
        <v>1433</v>
      </c>
      <c r="C131" t="s">
        <v>1434</v>
      </c>
      <c r="D131" s="3">
        <f t="shared" ref="D131:D194" si="12">A131</f>
        <v>434</v>
      </c>
      <c r="G131" s="8" t="s">
        <v>1652</v>
      </c>
      <c r="I131" t="s">
        <v>97</v>
      </c>
      <c r="J131" t="s">
        <v>97</v>
      </c>
      <c r="K131">
        <v>390</v>
      </c>
      <c r="L131">
        <v>390</v>
      </c>
      <c r="M131">
        <v>390</v>
      </c>
      <c r="N131">
        <v>0</v>
      </c>
      <c r="O131" s="70" t="s">
        <v>67</v>
      </c>
      <c r="P131" s="3">
        <f>IF(AND(G131&lt;&gt;"LIBSETS_SETTYPE_BATTLEGROUND",G131&lt;&gt;"LIBSETS_SETTYPE_SPECIAL",G131&lt;&gt;"LIBSETS_SETTYPE_MYTHIC"), IF(Q131&lt;&gt;"",VLOOKUP(Q131,'ESO zone constants'!$D$3:$H$9999,5,FALSE),""),"")</f>
        <v>1081</v>
      </c>
      <c r="Q131" t="str">
        <f>IF(AND(O131&lt;&gt;"",NOT(ISERROR(O131))),O131, IF(AND(K131&lt;&gt;"",K131&gt;0,NOT(ISERROR(K131))),VLOOKUP(K131,'ESO wayshrine node constants'!$A$3:$D$9986,4,FALSE),""))</f>
        <v>Depths of Malatar</v>
      </c>
      <c r="S131" s="19" t="str">
        <f>IF(AND(R131&lt;&gt;"",NOT(ISERROR(R131))),R131,IF(P131&lt;&gt;"",IF(NOT(ISERROR(VLOOKUP(P131,'ESO Dungeon constants'!$D$3:$H$9999,5,FALSE))),VLOOKUP(P131,'ESO Dungeon constants'!$D$3:$I$9999,6,FALSE),VLOOKUP(P131,'ESO zone constants'!$H$3:$K$9985,4,FALSE)),""))</f>
        <v>DLC_WRATHSTONE</v>
      </c>
      <c r="T131" s="3" t="str">
        <f>IF(S131&lt;&gt;"",VLOOKUP(S131,'LibSets constants'!$B$4:$C$1000,2,FALSE),"")</f>
        <v>Wrathstone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constants'!$D$3:$H$4951,5,FALSE),""),""),"")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constants'!$D$3:$H$4951,5,FALSE),""),""),"")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constants'!$D$3:$H$4951,5,FALSE),""),""),"")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constants'!$D$3:$H$4951,5,FALSE),""),""),"")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constants'!$D$3:$H$4951,5,FALSE),""),""),"")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[434] = {wayshrines={390,390,390,}, dlcId=DLC_WRATHSTONE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zoneIds={1081},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--Scavenging Demise / Ausbeutender Niedergang   [Depths of Malatar]</v>
      </c>
    </row>
    <row r="132" spans="1:53" x14ac:dyDescent="0.25">
      <c r="A132" s="12">
        <v>435</v>
      </c>
      <c r="B132" t="s">
        <v>1435</v>
      </c>
      <c r="C132" t="s">
        <v>1436</v>
      </c>
      <c r="D132" s="3">
        <f t="shared" si="12"/>
        <v>435</v>
      </c>
      <c r="G132" s="8" t="s">
        <v>1652</v>
      </c>
      <c r="I132" t="s">
        <v>97</v>
      </c>
      <c r="J132" t="s">
        <v>97</v>
      </c>
      <c r="K132">
        <v>390</v>
      </c>
      <c r="L132">
        <v>390</v>
      </c>
      <c r="M132">
        <v>390</v>
      </c>
      <c r="N132">
        <v>0</v>
      </c>
      <c r="O132" s="70" t="s">
        <v>67</v>
      </c>
      <c r="P132" s="3">
        <f>IF(AND(G132&lt;&gt;"LIBSETS_SETTYPE_BATTLEGROUND",G132&lt;&gt;"LIBSETS_SETTYPE_SPECIAL",G132&lt;&gt;"LIBSETS_SETTYPE_MYTHIC"), IF(Q132&lt;&gt;"",VLOOKUP(Q132,'ESO zone constants'!$D$3:$H$9999,5,FALSE),""),"")</f>
        <v>1081</v>
      </c>
      <c r="Q132" t="str">
        <f>IF(AND(O132&lt;&gt;"",NOT(ISERROR(O132))),O132, IF(AND(K132&lt;&gt;"",K132&gt;0,NOT(ISERROR(K132))),VLOOKUP(K132,'ESO wayshrine node constants'!$A$3:$D$9986,4,FALSE),""))</f>
        <v>Depths of Malatar</v>
      </c>
      <c r="S132" s="19" t="str">
        <f>IF(AND(R132&lt;&gt;"",NOT(ISERROR(R132))),R132,IF(P132&lt;&gt;"",IF(NOT(ISERROR(VLOOKUP(P132,'ESO Dungeon constants'!$D$3:$H$9999,5,FALSE))),VLOOKUP(P132,'ESO Dungeon constants'!$D$3:$I$9999,6,FALSE),VLOOKUP(P132,'ESO zone constants'!$H$3:$K$9985,4,FALSE)),""))</f>
        <v>DLC_WRATHSTONE</v>
      </c>
      <c r="T132" s="3" t="str">
        <f>IF(S132&lt;&gt;"",VLOOKUP(S132,'LibSets constants'!$B$4:$C$1000,2,FALSE),"")</f>
        <v>Wrathstone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constants'!$D$3:$H$4951,5,FALSE),""),""),"")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constants'!$D$3:$H$4951,5,FALSE),""),""),"")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constants'!$D$3:$H$4951,5,FALSE),""),""),"")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constants'!$D$3:$H$4951,5,FALSE),""),""),"")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constants'!$D$3:$H$4951,5,FALSE),""),""),"")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[435] = {wayshrines={390,390,390,}, dlcId=DLC_WRATHSTONE</v>
      </c>
      <c r="AX132" s="21" t="str">
        <f t="shared" si="14"/>
        <v>, zoneIds={1081}, veteran=false</v>
      </c>
      <c r="AY132" s="21" t="str">
        <f t="shared" si="15"/>
        <v>, setType=LIBSETS_SETTYPE_DUNGEON</v>
      </c>
      <c r="AZ132" s="21" t="str">
        <f t="shared" si="16"/>
        <v>},</v>
      </c>
      <c r="BA132" s="21" t="str">
        <f t="shared" si="17"/>
        <v xml:space="preserve"> --Auroran's Thunder / Donner des Auroraners   [Depths of Malatar]</v>
      </c>
    </row>
    <row r="133" spans="1:53" x14ac:dyDescent="0.25">
      <c r="A133" s="12">
        <v>53</v>
      </c>
      <c r="B133" t="s">
        <v>796</v>
      </c>
      <c r="C133" t="s">
        <v>797</v>
      </c>
      <c r="D133" s="3">
        <f t="shared" si="12"/>
        <v>53</v>
      </c>
      <c r="G133" s="8" t="s">
        <v>1652</v>
      </c>
      <c r="I133" t="s">
        <v>97</v>
      </c>
      <c r="J133" t="s">
        <v>97</v>
      </c>
      <c r="K133">
        <v>195</v>
      </c>
      <c r="L133">
        <v>195</v>
      </c>
      <c r="M133">
        <v>195</v>
      </c>
      <c r="N133">
        <v>0</v>
      </c>
      <c r="O133" s="70" t="s">
        <v>48</v>
      </c>
      <c r="P133" s="3">
        <f>IF(AND(G133&lt;&gt;"LIBSETS_SETTYPE_BATTLEGROUND",G133&lt;&gt;"LIBSETS_SETTYPE_SPECIAL",G133&lt;&gt;"LIBSETS_SETTYPE_MYTHIC"), IF(Q133&lt;&gt;"",VLOOKUP(Q133,'ESO zone constants'!$D$3:$H$9999,5,FALSE),""),"")</f>
        <v>449</v>
      </c>
      <c r="Q133" t="str">
        <f>IF(AND(O133&lt;&gt;"",NOT(ISERROR(O133))),O133, IF(AND(K133&lt;&gt;"",K133&gt;0,NOT(ISERROR(K133))),VLOOKUP(K133,'ESO wayshrine node constants'!$A$3:$D$9986,4,FALSE),""))</f>
        <v>Direfrost Keep</v>
      </c>
      <c r="S133" s="19" t="str">
        <f>IF(AND(R133&lt;&gt;"",NOT(ISERROR(R133))),R133,IF(P133&lt;&gt;"",IF(NOT(ISERROR(VLOOKUP(P133,'ESO Dungeon constants'!$D$3:$H$9999,5,FALSE))),VLOOKUP(P133,'ESO Dungeon constants'!$D$3:$I$9999,6,FALSE),VLOOKUP(P133,'ESO zone constants'!$H$3:$K$9985,4,FALSE)),""))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t="str">
        <f>IF(G133&lt;&gt;"LIBSETS_SETTYPE_BATTLEGROUND",IF(G133&lt;&gt;"LIBSETS_SETTYPE_SPECIAL",IF(Y133&lt;&gt;"",VLOOKUP(Y133,'ESO zone constants'!$D$3:$H$4951,5,FALSE),""),""),"")</f>
        <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constants'!$D$3:$H$4951,5,FALSE),""),""),"")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constants'!$D$3:$H$4951,5,FALSE),""),""),"")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constants'!$D$3:$H$4951,5,FALSE),""),""),"")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constants'!$D$3:$H$4951,5,FALSE),""),""),"")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[53] = {wayshrines={195,195,195,}, dlcId=DLC_BASE_GAME</v>
      </c>
      <c r="AX133" s="21" t="str">
        <f t="shared" si="14"/>
        <v>, zoneIds={449}, veteran=false</v>
      </c>
      <c r="AY133" s="21" t="str">
        <f t="shared" si="15"/>
        <v>, setType=LIBSETS_SETTYPE_DUNGEON</v>
      </c>
      <c r="AZ133" s="21" t="str">
        <f t="shared" si="16"/>
        <v>},</v>
      </c>
      <c r="BA133" s="21" t="str">
        <f t="shared" si="17"/>
        <v xml:space="preserve"> --The Ice Furnace / Eisschmiede   [Direfrost Keep]</v>
      </c>
    </row>
    <row r="134" spans="1:53" x14ac:dyDescent="0.25">
      <c r="A134" s="12">
        <v>103</v>
      </c>
      <c r="B134" t="s">
        <v>896</v>
      </c>
      <c r="C134" t="s">
        <v>897</v>
      </c>
      <c r="D134" s="3">
        <f t="shared" si="12"/>
        <v>103</v>
      </c>
      <c r="G134" s="8" t="s">
        <v>1652</v>
      </c>
      <c r="I134" t="s">
        <v>97</v>
      </c>
      <c r="J134" t="s">
        <v>97</v>
      </c>
      <c r="K134">
        <v>195</v>
      </c>
      <c r="L134">
        <v>195</v>
      </c>
      <c r="M134">
        <v>195</v>
      </c>
      <c r="N134">
        <v>0</v>
      </c>
      <c r="O134" s="70" t="s">
        <v>48</v>
      </c>
      <c r="P134" s="3">
        <f>IF(AND(G134&lt;&gt;"LIBSETS_SETTYPE_BATTLEGROUND",G134&lt;&gt;"LIBSETS_SETTYPE_SPECIAL",G134&lt;&gt;"LIBSETS_SETTYPE_MYTHIC"), IF(Q134&lt;&gt;"",VLOOKUP(Q134,'ESO zone constants'!$D$3:$H$9999,5,FALSE),""),"")</f>
        <v>449</v>
      </c>
      <c r="Q134" t="str">
        <f>IF(AND(O134&lt;&gt;"",NOT(ISERROR(O134))),O134, IF(AND(K134&lt;&gt;"",K134&gt;0,NOT(ISERROR(K134))),VLOOKUP(K134,'ESO wayshrine node constants'!$A$3:$D$9986,4,FALSE),""))</f>
        <v>Direfrost Keep</v>
      </c>
      <c r="S134" s="19" t="str">
        <f>IF(AND(R134&lt;&gt;"",NOT(ISERROR(R134))),R134,IF(P134&lt;&gt;"",IF(NOT(ISERROR(VLOOKUP(P134,'ESO Dungeon constants'!$D$3:$H$9999,5,FALSE))),VLOOKUP(P134,'ESO Dungeon constants'!$D$3:$I$9999,6,FALSE),VLOOKUP(P134,'ESO zone constants'!$H$3:$K$9985,4,FALSE)),""))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t="str">
        <f>IF(G134&lt;&gt;"LIBSETS_SETTYPE_BATTLEGROUND",IF(G134&lt;&gt;"LIBSETS_SETTYPE_SPECIAL",IF(Y134&lt;&gt;"",VLOOKUP(Y134,'ESO zone constants'!$D$3:$H$4951,5,FALSE),""),""),"")</f>
        <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constants'!$D$3:$H$4951,5,FALSE),""),""),"")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constants'!$D$3:$H$4951,5,FALSE),""),""),"")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constants'!$D$3:$H$4951,5,FALSE),""),""),"")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constants'!$D$3:$H$4951,5,FALSE),""),""),"")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[103] = {wayshrines={195,195,195,}, dlcId=DLC_BASE_GAME</v>
      </c>
      <c r="AX134" s="21" t="str">
        <f t="shared" si="14"/>
        <v>, zoneIds={449}, veteran=false</v>
      </c>
      <c r="AY134" s="21" t="str">
        <f t="shared" si="15"/>
        <v>, setType=LIBSETS_SETTYPE_DUNGEON</v>
      </c>
      <c r="AZ134" s="21" t="str">
        <f t="shared" si="16"/>
        <v>},</v>
      </c>
      <c r="BA134" s="21" t="str">
        <f t="shared" si="17"/>
        <v xml:space="preserve"> --Magicka Furnace / Magickaschmiede   [Direfrost Keep]</v>
      </c>
    </row>
    <row r="135" spans="1:53" x14ac:dyDescent="0.25">
      <c r="A135" s="12">
        <v>307</v>
      </c>
      <c r="B135" t="s">
        <v>1208</v>
      </c>
      <c r="C135" t="s">
        <v>1209</v>
      </c>
      <c r="D135" s="3">
        <f t="shared" si="12"/>
        <v>307</v>
      </c>
      <c r="G135" s="8" t="s">
        <v>1652</v>
      </c>
      <c r="I135" t="s">
        <v>97</v>
      </c>
      <c r="J135" t="s">
        <v>97</v>
      </c>
      <c r="K135">
        <v>195</v>
      </c>
      <c r="L135">
        <v>195</v>
      </c>
      <c r="M135">
        <v>195</v>
      </c>
      <c r="N135">
        <v>0</v>
      </c>
      <c r="O135" s="70" t="s">
        <v>48</v>
      </c>
      <c r="P135" s="3">
        <f>IF(AND(G135&lt;&gt;"LIBSETS_SETTYPE_BATTLEGROUND",G135&lt;&gt;"LIBSETS_SETTYPE_SPECIAL",G135&lt;&gt;"LIBSETS_SETTYPE_MYTHIC"), IF(Q135&lt;&gt;"",VLOOKUP(Q135,'ESO zone constants'!$D$3:$H$9999,5,FALSE),""),"")</f>
        <v>449</v>
      </c>
      <c r="Q135" t="str">
        <f>IF(AND(O135&lt;&gt;"",NOT(ISERROR(O135))),O135, IF(AND(K135&lt;&gt;"",K135&gt;0,NOT(ISERROR(K135))),VLOOKUP(K135,'ESO wayshrine node constants'!$A$3:$D$9986,4,FALSE),""))</f>
        <v>Direfrost Keep</v>
      </c>
      <c r="S135" s="19" t="str">
        <f>IF(AND(R135&lt;&gt;"",NOT(ISERROR(R135))),R135,IF(P135&lt;&gt;"",IF(NOT(ISERROR(VLOOKUP(P135,'ESO Dungeon constants'!$D$3:$H$9999,5,FALSE))),VLOOKUP(P135,'ESO Dungeon constants'!$D$3:$I$9999,6,FALSE),VLOOKUP(P135,'ESO zone constants'!$H$3:$K$9985,4,FALSE)),""))</f>
        <v>DLC_BASE_GAME</v>
      </c>
      <c r="T135" s="3" t="str">
        <f>IF(S135&lt;&gt;"",VLOOKUP(S135,'LibSets constants'!$B$4:$C$1000,2,FALSE),"")</f>
        <v>Included in base game</v>
      </c>
      <c r="V135" s="44" t="str">
        <f>IF(U135&lt;&gt;"",IF(U135&lt;&gt;"LIBSETS_DROP_MECHANIC_MONSTER_NAME",VLOOKUP(U135,'LibSets constants'!$I$4:$L$1000,3,FALSE),""),"")</f>
        <v/>
      </c>
      <c r="W135" s="3" t="str">
        <f>IF(U135&lt;&gt;"",IF(U135&lt;&gt;"LIBSETS_DROP_MECHANIC_MONSTER_NAME",VLOOKUP(U135,'LibSets constants'!$I$4:$L$1000,4,FALSE),""),"")</f>
        <v/>
      </c>
      <c r="X135" s="3" t="str">
        <f>IF(G135&lt;&gt;"LIBSETS_SETTYPE_BATTLEGROUND",IF(G135&lt;&gt;"LIBSETS_SETTYPE_SPECIAL",IF(Y135&lt;&gt;"",VLOOKUP(Y135,'ESO zone constants'!$D$3:$H$4951,5,FALSE),""),""),"")</f>
        <v/>
      </c>
      <c r="Z135" s="45"/>
      <c r="AA135" s="44" t="str">
        <f>IF(Z135&lt;&gt;"",IF(Z135&lt;&gt;"LIBSETS_DROP_MECHANIC_MONSTER_NAME",VLOOKUP(Z135,'LibSets constants'!$I$4:$L$1000,3,FALSE),""),"")</f>
        <v/>
      </c>
      <c r="AB135" s="44" t="str">
        <f>IF(Z135&lt;&gt;"",IF(Z135&lt;&gt;"LIBSETS_DROP_MECHANIC_MONSTER_NAME",VLOOKUP(Z135,'LibSets constants'!$I$4:$L$1000,4,FALSE),""),"")</f>
        <v/>
      </c>
      <c r="AC135" s="3" t="str">
        <f>IF(G135&lt;&gt;"LIBSETS_SETTYPE_BATTLEGROUND",IF(G135&lt;&gt;"LIBSETS_SETTYPE_SPECIAL",IF(AD135&lt;&gt;"",VLOOKUP(AD135,'ESO zone constants'!$D$3:$H$4951,5,FALSE),""),""),"")</f>
        <v/>
      </c>
      <c r="AE135" s="45"/>
      <c r="AF135" s="44" t="str">
        <f>IF(AE135&lt;&gt;"",IF(AE135&lt;&gt;"LIBSETS_DROP_MECHANIC_MONSTER_NAME",VLOOKUP(AE135,'LibSets constants'!$I$4:$L$1000,3,FALSE),""),"")</f>
        <v/>
      </c>
      <c r="AG135" s="44" t="str">
        <f>IF(AE135&lt;&gt;"",IF(AE135&lt;&gt;"LIBSETS_DROP_MECHANIC_MONSTER_NAME",VLOOKUP(AE135,'LibSets constants'!$I$4:$L$1000,4,FALSE),""),"")</f>
        <v/>
      </c>
      <c r="AH135" s="3" t="str">
        <f>IF(G135&lt;&gt;"LIBSETS_SETTYPE_BATTLEGROUND",IF(G135&lt;&gt;"LIBSETS_SETTYPE_SPECIAL",IF(AI135&lt;&gt;"",VLOOKUP(AI135,'ESO zone constants'!$D$3:$H$4951,5,FALSE),""),""),"")</f>
        <v/>
      </c>
      <c r="AJ135" s="45"/>
      <c r="AK135" s="44" t="str">
        <f>IF(AJ135&lt;&gt;"",IF(AJ135&lt;&gt;"LIBSETS_DROP_MECHANIC_MONSTER_NAME",VLOOKUP(AJ135,'LibSets constants'!$I$4:$L$1000,3,FALSE),""),"")</f>
        <v/>
      </c>
      <c r="AL135" s="44" t="str">
        <f>IF(AJ135&lt;&gt;"",IF(AJ135&lt;&gt;"LIBSETS_DROP_MECHANIC_MONSTER_NAME",VLOOKUP(AJ135,'LibSets constants'!$I$4:$L$1000,4,FALSE),""),"")</f>
        <v/>
      </c>
      <c r="AM135" s="3" t="str">
        <f>IF(G135&lt;&gt;"LIBSETS_SETTYPE_BATTLEGROUND",IF(G135&lt;&gt;"LIBSETS_SETTYPE_SPECIAL",IF(AN135&lt;&gt;"",VLOOKUP(AN135,'ESO zone constants'!$D$3:$H$4951,5,FALSE),""),""),"")</f>
        <v/>
      </c>
      <c r="AO135" s="45"/>
      <c r="AP135" s="44" t="str">
        <f>IF(AO135&lt;&gt;"",IF(AO135&lt;&gt;"LIBSETS_DROP_MECHANIC_MONSTER_NAME",VLOOKUP(AO135,'LibSets constants'!$I$4:$L$1000,3,FALSE),""),"")</f>
        <v/>
      </c>
      <c r="AQ135" s="44" t="str">
        <f>IF(AO135&lt;&gt;"",IF(AO135&lt;&gt;"LIBSETS_DROP_MECHANIC_MONSTER_NAME",VLOOKUP(AO135,'LibSets constants'!$I$4:$L$1000,4,FALSE),""),"")</f>
        <v/>
      </c>
      <c r="AR135" s="3" t="str">
        <f>IF(G135&lt;&gt;"LIBSETS_SETTYPE_BATTLEGROUND",IF(G135&lt;&gt;"LIBSETS_SETTYPE_SPECIAL",IF(AS135&lt;&gt;"",VLOOKUP(AS135,'ESO zone constants'!$D$3:$H$4951,5,FALSE),""),""),"")</f>
        <v/>
      </c>
      <c r="AT135" s="45"/>
      <c r="AU135" s="44" t="str">
        <f>IF(AT135&lt;&gt;"",IF(AT135&lt;&gt;"LIBSETS_DROP_MECHANIC_MONSTER_NAME",VLOOKUP(AT135,'LibSets constants'!$I$4:$L$1000,3,FALSE),""),"")</f>
        <v/>
      </c>
      <c r="AV135" s="44" t="str">
        <f>IF(AT135&lt;&gt;"",IF(AT135&lt;&gt;"LIBSETS_DROP_MECHANIC_MONSTER_NAME",VLOOKUP(AT135,'LibSets constants'!$I$4:$L$1000,4,FALSE),""),"")</f>
        <v/>
      </c>
      <c r="AW135" s="21" t="str">
        <f t="shared" si="13"/>
        <v>[307] = {wayshrines={195,195,195,}, dlcId=DLC_BASE_GAME</v>
      </c>
      <c r="AX135" s="21" t="str">
        <f t="shared" si="14"/>
        <v>, zoneIds={449}, veteran=false</v>
      </c>
      <c r="AY135" s="21" t="str">
        <f t="shared" si="15"/>
        <v>, setType=LIBSETS_SETTYPE_DUNGEON</v>
      </c>
      <c r="AZ135" s="21" t="str">
        <f t="shared" si="16"/>
        <v>},</v>
      </c>
      <c r="BA135" s="21" t="str">
        <f t="shared" si="17"/>
        <v xml:space="preserve"> --Draugr Hulk / Schwerfälliger Draugr   [Direfrost Keep]</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constants'!$D$3:$H$9999,5,FALSE),""),"")</f>
        <v>888</v>
      </c>
      <c r="Q136" t="str">
        <f>IF(AND(O136&lt;&gt;"",NOT(ISERROR(O136))),O136, IF(AND(K136&lt;&gt;"",K136&gt;0,NOT(ISERROR(K136))),VLOOKUP(K136,'ESO wayshrine node constants'!$A$3:$D$9986,4,FALSE),""))</f>
        <v>Craglorn</v>
      </c>
      <c r="S136" s="19" t="str">
        <f>IF(AND(R136&lt;&gt;"",NOT(ISERROR(R136))),R136,IF(P136&lt;&gt;"",IF(NOT(ISERROR(VLOOKUP(P136,'ESO Dungeon constants'!$D$3:$H$9999,5,FALSE))),VLOOKUP(P136,'ESO Dungeon constants'!$D$3:$I$9999,6,FALSE),VLOOKUP(P136,'ESO zone constants'!$H$3:$K$9985,4,FALSE)),""))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constants'!$D$3:$H$4951,5,FALSE),""),""),"")</f>
        <v>888</v>
      </c>
      <c r="Y136" t="str">
        <f>VLOOKUP(L136,'ESO wayshrine node constants'!$A$3:$D$9986,4,FALSE)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constants'!$D$3:$H$4951,5,FALSE),""),""),"")</f>
        <v>888</v>
      </c>
      <c r="AD136" t="str">
        <f>VLOOKUP(M136,'ESO wayshrine node constants'!$A$3:$D$9986,4,FALSE)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constants'!$D$3:$H$4951,5,FALSE),""),""),"")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constants'!$D$3:$H$4951,5,FALSE),""),""),"")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constants'!$D$3:$H$4951,5,FALSE),""),""),"")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constants'!$D$3:$H$9999,5,FALSE),""),"")</f>
        <v>934</v>
      </c>
      <c r="Q137" t="str">
        <f>IF(AND(O137&lt;&gt;"",NOT(ISERROR(O137))),O137, IF(AND(K137&lt;&gt;"",K137&gt;0,NOT(ISERROR(K137))),VLOOKUP(K137,'ESO wayshrine node constants'!$A$3:$D$9986,4,FALSE),""))</f>
        <v>Fungal Grotto II</v>
      </c>
      <c r="S137" s="19" t="str">
        <f>IF(AND(R137&lt;&gt;"",NOT(ISERROR(R137))),R137,IF(P137&lt;&gt;"",IF(NOT(ISERROR(VLOOKUP(P137,'ESO Dungeon constants'!$D$3:$H$9999,5,FALSE))),VLOOKUP(P137,'ESO Dungeon constants'!$D$3:$I$9999,6,FALSE),VLOOKUP(P137,'ESO zone constants'!$H$3:$K$9985,4,FALSE)),""))</f>
        <v>DLC_BASE_GAME</v>
      </c>
      <c r="T137" s="3" t="str">
        <f>IF(S137&lt;&gt;"",VLOOKUP(S137,'LibSets constants'!$B$4:$C$1000,2,FALSE),"")</f>
        <v>Included in base game</v>
      </c>
      <c r="U137" s="33" t="s">
        <v>1726</v>
      </c>
      <c r="V137" s="40" t="s">
        <v>1819</v>
      </c>
      <c r="W137" s="40" t="s">
        <v>1819</v>
      </c>
      <c r="X137" s="3" t="str">
        <f>IF(G137&lt;&gt;"LIBSETS_SETTYPE_BATTLEGROUND",IF(G137&lt;&gt;"LIBSETS_SETTYPE_SPECIAL",IF(Y137&lt;&gt;"",VLOOKUP(Y137,'ESO zone constants'!$D$3:$H$4951,5,FALSE),""),""),"")</f>
        <v/>
      </c>
      <c r="Z137" s="40"/>
      <c r="AA137" s="40"/>
      <c r="AB137" s="40"/>
      <c r="AC137" s="3" t="str">
        <f>IF(G137&lt;&gt;"LIBSETS_SETTYPE_BATTLEGROUND",IF(G137&lt;&gt;"LIBSETS_SETTYPE_SPECIAL",IF(AD137&lt;&gt;"",VLOOKUP(AD137,'ESO zone constants'!$D$3:$H$4951,5,FALSE),""),""),"")</f>
        <v/>
      </c>
      <c r="AE137" s="40"/>
      <c r="AF137" s="40"/>
      <c r="AG137" s="40"/>
      <c r="AH137" s="3" t="str">
        <f>IF(G137&lt;&gt;"LIBSETS_SETTYPE_BATTLEGROUND",IF(G137&lt;&gt;"LIBSETS_SETTYPE_SPECIAL",IF(AI137&lt;&gt;"",VLOOKUP(AI137,'ESO zone constants'!$D$3:$H$4951,5,FALSE),""),""),"")</f>
        <v/>
      </c>
      <c r="AJ137" s="40"/>
      <c r="AK137" s="40"/>
      <c r="AL137" s="40"/>
      <c r="AM137" s="3" t="str">
        <f>IF(G137&lt;&gt;"LIBSETS_SETTYPE_BATTLEGROUND",IF(G137&lt;&gt;"LIBSETS_SETTYPE_SPECIAL",IF(AN137&lt;&gt;"",VLOOKUP(AN137,'ESO zone constants'!$D$3:$H$4951,5,FALSE),""),""),"")</f>
        <v/>
      </c>
      <c r="AO137" s="40"/>
      <c r="AP137" s="40"/>
      <c r="AQ137" s="40"/>
      <c r="AR137" s="3" t="str">
        <f>IF(G137&lt;&gt;"LIBSETS_SETTYPE_BATTLEGROUND",IF(G137&lt;&gt;"LIBSETS_SETTYPE_SPECIAL",IF(AS137&lt;&gt;"",VLOOKUP(AS137,'ESO zone constants'!$D$3:$H$4951,5,FALSE),""),""),"")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constants'!$D$3:$H$9999,5,FALSE),""),"")</f>
        <v>936</v>
      </c>
      <c r="Q138" t="str">
        <f>IF(AND(O138&lt;&gt;"",NOT(ISERROR(O138))),O138, IF(AND(K138&lt;&gt;"",K138&gt;0,NOT(ISERROR(K138))),VLOOKUP(K138,'ESO wayshrine node constants'!$A$3:$D$9986,4,FALSE),""))</f>
        <v>Spindleclutch II</v>
      </c>
      <c r="S138" s="19" t="str">
        <f>IF(AND(R138&lt;&gt;"",NOT(ISERROR(R138))),R138,IF(P138&lt;&gt;"",IF(NOT(ISERROR(VLOOKUP(P138,'ESO Dungeon constants'!$D$3:$H$9999,5,FALSE))),VLOOKUP(P138,'ESO Dungeon constants'!$D$3:$I$9999,6,FALSE),VLOOKUP(P138,'ESO zone constants'!$H$3:$K$9985,4,FALSE)),""))</f>
        <v>DLC_BASE_GAME</v>
      </c>
      <c r="T138" s="3" t="str">
        <f>IF(S138&lt;&gt;"",VLOOKUP(S138,'LibSets constants'!$B$4:$C$1000,2,FALSE),"")</f>
        <v>Included in base game</v>
      </c>
      <c r="U138" s="33" t="s">
        <v>1726</v>
      </c>
      <c r="V138" s="40" t="s">
        <v>1527</v>
      </c>
      <c r="W138" s="40" t="s">
        <v>1823</v>
      </c>
      <c r="X138" s="3" t="str">
        <f>IF(G138&lt;&gt;"LIBSETS_SETTYPE_BATTLEGROUND",IF(G138&lt;&gt;"LIBSETS_SETTYPE_SPECIAL",IF(Y138&lt;&gt;"",VLOOKUP(Y138,'ESO zone constants'!$D$3:$H$4951,5,FALSE),""),""),"")</f>
        <v/>
      </c>
      <c r="Z138" s="40"/>
      <c r="AA138" s="40"/>
      <c r="AB138" s="40"/>
      <c r="AC138" s="3" t="str">
        <f>IF(G138&lt;&gt;"LIBSETS_SETTYPE_BATTLEGROUND",IF(G138&lt;&gt;"LIBSETS_SETTYPE_SPECIAL",IF(AD138&lt;&gt;"",VLOOKUP(AD138,'ESO zone constants'!$D$3:$H$4951,5,FALSE),""),""),"")</f>
        <v/>
      </c>
      <c r="AE138" s="40"/>
      <c r="AF138" s="40"/>
      <c r="AG138" s="40"/>
      <c r="AH138" s="3" t="str">
        <f>IF(G138&lt;&gt;"LIBSETS_SETTYPE_BATTLEGROUND",IF(G138&lt;&gt;"LIBSETS_SETTYPE_SPECIAL",IF(AI138&lt;&gt;"",VLOOKUP(AI138,'ESO zone constants'!$D$3:$H$4951,5,FALSE),""),""),"")</f>
        <v/>
      </c>
      <c r="AJ138" s="40"/>
      <c r="AK138" s="40"/>
      <c r="AL138" s="40"/>
      <c r="AM138" s="3" t="str">
        <f>IF(G138&lt;&gt;"LIBSETS_SETTYPE_BATTLEGROUND",IF(G138&lt;&gt;"LIBSETS_SETTYPE_SPECIAL",IF(AN138&lt;&gt;"",VLOOKUP(AN138,'ESO zone constants'!$D$3:$H$4951,5,FALSE),""),""),"")</f>
        <v/>
      </c>
      <c r="AO138" s="40"/>
      <c r="AP138" s="40"/>
      <c r="AQ138" s="40"/>
      <c r="AR138" s="3" t="str">
        <f>IF(G138&lt;&gt;"LIBSETS_SETTYPE_BATTLEGROUND",IF(G138&lt;&gt;"LIBSETS_SETTYPE_SPECIAL",IF(AS138&lt;&gt;"",VLOOKUP(AS138,'ESO zone constants'!$D$3:$H$4951,5,FALSE),""),""),"")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constants'!$D$3:$H$9999,5,FALSE),""),"")</f>
        <v>678</v>
      </c>
      <c r="Q139" t="str">
        <f>IF(AND(O139&lt;&gt;"",NOT(ISERROR(O139))),O139, IF(AND(K139&lt;&gt;"",K139&gt;0,NOT(ISERROR(K139))),VLOOKUP(K139,'ESO wayshrine node constants'!$A$3:$D$9986,4,FALSE),""))</f>
        <v>Imperial City Prison</v>
      </c>
      <c r="S139" s="19" t="str">
        <f>IF(AND(R139&lt;&gt;"",NOT(ISERROR(R139))),R139,IF(P139&lt;&gt;"",IF(NOT(ISERROR(VLOOKUP(P139,'ESO Dungeon constants'!$D$3:$H$9999,5,FALSE))),VLOOKUP(P139,'ESO Dungeon constants'!$D$3:$I$9999,6,FALSE),VLOOKUP(P139,'ESO zone constants'!$H$3:$K$9985,4,FALSE)),""))</f>
        <v>DLC_IMPERIAL_CITY</v>
      </c>
      <c r="T139" s="3" t="str">
        <f>IF(S139&lt;&gt;"",VLOOKUP(S139,'LibSets constants'!$B$4:$C$1000,2,FALSE),"")</f>
        <v>Imperial City</v>
      </c>
      <c r="U139" s="33" t="s">
        <v>1726</v>
      </c>
      <c r="V139" s="40" t="s">
        <v>1727</v>
      </c>
      <c r="W139" s="40" t="s">
        <v>1807</v>
      </c>
      <c r="X139" s="3" t="str">
        <f>IF(G139&lt;&gt;"LIBSETS_SETTYPE_BATTLEGROUND",IF(G139&lt;&gt;"LIBSETS_SETTYPE_SPECIAL",IF(Y139&lt;&gt;"",VLOOKUP(Y139,'ESO zone constants'!$D$3:$H$4951,5,FALSE),""),""),"")</f>
        <v/>
      </c>
      <c r="Z139" s="40"/>
      <c r="AA139" s="40"/>
      <c r="AB139" s="40"/>
      <c r="AC139" s="3" t="str">
        <f>IF(G139&lt;&gt;"LIBSETS_SETTYPE_BATTLEGROUND",IF(G139&lt;&gt;"LIBSETS_SETTYPE_SPECIAL",IF(AD139&lt;&gt;"",VLOOKUP(AD139,'ESO zone constants'!$D$3:$H$4951,5,FALSE),""),""),"")</f>
        <v/>
      </c>
      <c r="AE139" s="40"/>
      <c r="AF139" s="40"/>
      <c r="AG139" s="40"/>
      <c r="AH139" s="3" t="str">
        <f>IF(G139&lt;&gt;"LIBSETS_SETTYPE_BATTLEGROUND",IF(G139&lt;&gt;"LIBSETS_SETTYPE_SPECIAL",IF(AI139&lt;&gt;"",VLOOKUP(AI139,'ESO zone constants'!$D$3:$H$4951,5,FALSE),""),""),"")</f>
        <v/>
      </c>
      <c r="AJ139" s="40"/>
      <c r="AK139" s="40"/>
      <c r="AL139" s="40"/>
      <c r="AM139" s="3" t="str">
        <f>IF(G139&lt;&gt;"LIBSETS_SETTYPE_BATTLEGROUND",IF(G139&lt;&gt;"LIBSETS_SETTYPE_SPECIAL",IF(AN139&lt;&gt;"",VLOOKUP(AN139,'ESO zone constants'!$D$3:$H$4951,5,FALSE),""),""),"")</f>
        <v/>
      </c>
      <c r="AO139" s="40"/>
      <c r="AP139" s="40"/>
      <c r="AQ139" s="40"/>
      <c r="AR139" s="3" t="str">
        <f>IF(G139&lt;&gt;"LIBSETS_SETTYPE_BATTLEGROUND",IF(G139&lt;&gt;"LIBSETS_SETTYPE_SPECIAL",IF(AS139&lt;&gt;"",VLOOKUP(AS139,'ESO zone constants'!$D$3:$H$4951,5,FALSE),""),""),"")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constants'!$D$3:$H$9999,5,FALSE),""),"")</f>
        <v>933</v>
      </c>
      <c r="Q140" t="str">
        <f>IF(AND(O140&lt;&gt;"",NOT(ISERROR(O140))),O140, IF(AND(K140&lt;&gt;"",K140&gt;0,NOT(ISERROR(K140))),VLOOKUP(K140,'ESO wayshrine node constants'!$A$3:$D$9986,4,FALSE),""))</f>
        <v>Wayrest Sewers II</v>
      </c>
      <c r="S140" s="19" t="str">
        <f>IF(AND(R140&lt;&gt;"",NOT(ISERROR(R140))),R140,IF(P140&lt;&gt;"",IF(NOT(ISERROR(VLOOKUP(P140,'ESO Dungeon constants'!$D$3:$H$9999,5,FALSE))),VLOOKUP(P140,'ESO Dungeon constants'!$D$3:$I$9999,6,FALSE),VLOOKUP(P140,'ESO zone constants'!$H$3:$K$9985,4,FALSE)),""))</f>
        <v>DLC_BASE_GAME</v>
      </c>
      <c r="T140" s="3" t="str">
        <f>IF(S140&lt;&gt;"",VLOOKUP(S140,'LibSets constants'!$B$4:$C$1000,2,FALSE),"")</f>
        <v>Included in base game</v>
      </c>
      <c r="U140" s="33" t="s">
        <v>1726</v>
      </c>
      <c r="V140" s="40" t="s">
        <v>1831</v>
      </c>
      <c r="W140" s="46" t="s">
        <v>1832</v>
      </c>
      <c r="X140" s="3" t="str">
        <f>IF(G140&lt;&gt;"LIBSETS_SETTYPE_BATTLEGROUND",IF(G140&lt;&gt;"LIBSETS_SETTYPE_SPECIAL",IF(Y140&lt;&gt;"",VLOOKUP(Y140,'ESO zone constants'!$D$3:$H$4951,5,FALSE),""),""),"")</f>
        <v/>
      </c>
      <c r="Z140" s="40"/>
      <c r="AA140" s="40"/>
      <c r="AB140" s="40"/>
      <c r="AC140" s="3" t="str">
        <f>IF(G140&lt;&gt;"LIBSETS_SETTYPE_BATTLEGROUND",IF(G140&lt;&gt;"LIBSETS_SETTYPE_SPECIAL",IF(AD140&lt;&gt;"",VLOOKUP(AD140,'ESO zone constants'!$D$3:$H$4951,5,FALSE),""),""),"")</f>
        <v/>
      </c>
      <c r="AE140" s="40"/>
      <c r="AF140" s="40"/>
      <c r="AG140" s="40"/>
      <c r="AH140" s="3" t="str">
        <f>IF(G140&lt;&gt;"LIBSETS_SETTYPE_BATTLEGROUND",IF(G140&lt;&gt;"LIBSETS_SETTYPE_SPECIAL",IF(AI140&lt;&gt;"",VLOOKUP(AI140,'ESO zone constants'!$D$3:$H$4951,5,FALSE),""),""),"")</f>
        <v/>
      </c>
      <c r="AJ140" s="40"/>
      <c r="AK140" s="40"/>
      <c r="AL140" s="40"/>
      <c r="AM140" s="3" t="str">
        <f>IF(G140&lt;&gt;"LIBSETS_SETTYPE_BATTLEGROUND",IF(G140&lt;&gt;"LIBSETS_SETTYPE_SPECIAL",IF(AN140&lt;&gt;"",VLOOKUP(AN140,'ESO zone constants'!$D$3:$H$4951,5,FALSE),""),""),"")</f>
        <v/>
      </c>
      <c r="AO140" s="40"/>
      <c r="AP140" s="40"/>
      <c r="AQ140" s="40"/>
      <c r="AR140" s="3" t="str">
        <f>IF(G140&lt;&gt;"LIBSETS_SETTYPE_BATTLEGROUND",IF(G140&lt;&gt;"LIBSETS_SETTYPE_SPECIAL",IF(AS140&lt;&gt;"",VLOOKUP(AS140,'ESO zone constants'!$D$3:$H$4951,5,FALSE),""),""),"")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constants'!$D$3:$H$9999,5,FALSE),""),"")</f>
        <v>930</v>
      </c>
      <c r="Q141" t="str">
        <f>IF(AND(O141&lt;&gt;"",NOT(ISERROR(O141))),O141, IF(AND(K141&lt;&gt;"",K141&gt;0,NOT(ISERROR(K141))),VLOOKUP(K141,'ESO wayshrine node constants'!$A$3:$D$9986,4,FALSE),""))</f>
        <v>Darkshade Caverns II</v>
      </c>
      <c r="S141" s="19" t="str">
        <f>IF(AND(R141&lt;&gt;"",NOT(ISERROR(R141))),R141,IF(P141&lt;&gt;"",IF(NOT(ISERROR(VLOOKUP(P141,'ESO Dungeon constants'!$D$3:$H$9999,5,FALSE))),VLOOKUP(P141,'ESO Dungeon constants'!$D$3:$I$9999,6,FALSE),VLOOKUP(P141,'ESO zone constants'!$H$3:$K$9985,4,FALSE)),""))</f>
        <v>DLC_BASE_GAME</v>
      </c>
      <c r="T141" s="3" t="str">
        <f>IF(S141&lt;&gt;"",VLOOKUP(S141,'LibSets constants'!$B$4:$C$1000,2,FALSE),"")</f>
        <v>Included in base game</v>
      </c>
      <c r="U141" s="33" t="s">
        <v>1726</v>
      </c>
      <c r="V141" s="40" t="s">
        <v>1529</v>
      </c>
      <c r="W141" s="40" t="s">
        <v>1812</v>
      </c>
      <c r="X141" s="3" t="str">
        <f>IF(G141&lt;&gt;"LIBSETS_SETTYPE_BATTLEGROUND",IF(G141&lt;&gt;"LIBSETS_SETTYPE_SPECIAL",IF(Y141&lt;&gt;"",VLOOKUP(Y141,'ESO zone constants'!$D$3:$H$4951,5,FALSE),""),""),"")</f>
        <v/>
      </c>
      <c r="Z141" s="40"/>
      <c r="AA141" s="40"/>
      <c r="AB141" s="40"/>
      <c r="AC141" s="3" t="str">
        <f>IF(G141&lt;&gt;"LIBSETS_SETTYPE_BATTLEGROUND",IF(G141&lt;&gt;"LIBSETS_SETTYPE_SPECIAL",IF(AD141&lt;&gt;"",VLOOKUP(AD141,'ESO zone constants'!$D$3:$H$4951,5,FALSE),""),""),"")</f>
        <v/>
      </c>
      <c r="AE141" s="40"/>
      <c r="AF141" s="40"/>
      <c r="AG141" s="40"/>
      <c r="AH141" s="3" t="str">
        <f>IF(G141&lt;&gt;"LIBSETS_SETTYPE_BATTLEGROUND",IF(G141&lt;&gt;"LIBSETS_SETTYPE_SPECIAL",IF(AI141&lt;&gt;"",VLOOKUP(AI141,'ESO zone constants'!$D$3:$H$4951,5,FALSE),""),""),"")</f>
        <v/>
      </c>
      <c r="AJ141" s="40"/>
      <c r="AK141" s="40"/>
      <c r="AL141" s="40"/>
      <c r="AM141" s="3" t="str">
        <f>IF(G141&lt;&gt;"LIBSETS_SETTYPE_BATTLEGROUND",IF(G141&lt;&gt;"LIBSETS_SETTYPE_SPECIAL",IF(AN141&lt;&gt;"",VLOOKUP(AN141,'ESO zone constants'!$D$3:$H$4951,5,FALSE),""),""),"")</f>
        <v/>
      </c>
      <c r="AO141" s="40"/>
      <c r="AP141" s="40"/>
      <c r="AQ141" s="40"/>
      <c r="AR141" s="3" t="str">
        <f>IF(G141&lt;&gt;"LIBSETS_SETTYPE_BATTLEGROUND",IF(G141&lt;&gt;"LIBSETS_SETTYPE_SPECIAL",IF(AS141&lt;&gt;"",VLOOKUP(AS141,'ESO zone constants'!$D$3:$H$4951,5,FALSE),""),""),"")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constants'!$D$3:$H$9999,5,FALSE),""),"")</f>
        <v>931</v>
      </c>
      <c r="Q142" t="str">
        <f>IF(AND(O142&lt;&gt;"",NOT(ISERROR(O142))),O142, IF(AND(K142&lt;&gt;"",K142&gt;0,NOT(ISERROR(K142))),VLOOKUP(K142,'ESO wayshrine node constants'!$A$3:$D$9986,4,FALSE),""))</f>
        <v>Elden Hollow II</v>
      </c>
      <c r="S142" s="19" t="str">
        <f>IF(AND(R142&lt;&gt;"",NOT(ISERROR(R142))),R142,IF(P142&lt;&gt;"",IF(NOT(ISERROR(VLOOKUP(P142,'ESO Dungeon constants'!$D$3:$H$9999,5,FALSE))),VLOOKUP(P142,'ESO Dungeon constants'!$D$3:$I$9999,6,FALSE),VLOOKUP(P142,'ESO zone constants'!$H$3:$K$9985,4,FALSE)),""))</f>
        <v>DLC_BASE_GAME</v>
      </c>
      <c r="T142" s="3" t="str">
        <f>IF(S142&lt;&gt;"",VLOOKUP(S142,'LibSets constants'!$B$4:$C$1000,2,FALSE),"")</f>
        <v>Included in base game</v>
      </c>
      <c r="U142" s="33" t="s">
        <v>1726</v>
      </c>
      <c r="V142" s="40" t="s">
        <v>1728</v>
      </c>
      <c r="W142" s="40" t="s">
        <v>1813</v>
      </c>
      <c r="X142" s="3" t="str">
        <f>IF(G142&lt;&gt;"LIBSETS_SETTYPE_BATTLEGROUND",IF(G142&lt;&gt;"LIBSETS_SETTYPE_SPECIAL",IF(Y142&lt;&gt;"",VLOOKUP(Y142,'ESO zone constants'!$D$3:$H$4951,5,FALSE),""),""),"")</f>
        <v/>
      </c>
      <c r="Z142" s="40"/>
      <c r="AA142" s="40"/>
      <c r="AB142" s="40"/>
      <c r="AC142" s="3" t="str">
        <f>IF(G142&lt;&gt;"LIBSETS_SETTYPE_BATTLEGROUND",IF(G142&lt;&gt;"LIBSETS_SETTYPE_SPECIAL",IF(AD142&lt;&gt;"",VLOOKUP(AD142,'ESO zone constants'!$D$3:$H$4951,5,FALSE),""),""),"")</f>
        <v/>
      </c>
      <c r="AE142" s="40"/>
      <c r="AF142" s="40"/>
      <c r="AG142" s="40"/>
      <c r="AH142" s="3" t="str">
        <f>IF(G142&lt;&gt;"LIBSETS_SETTYPE_BATTLEGROUND",IF(G142&lt;&gt;"LIBSETS_SETTYPE_SPECIAL",IF(AI142&lt;&gt;"",VLOOKUP(AI142,'ESO zone constants'!$D$3:$H$4951,5,FALSE),""),""),"")</f>
        <v/>
      </c>
      <c r="AJ142" s="40"/>
      <c r="AK142" s="40"/>
      <c r="AL142" s="40"/>
      <c r="AM142" s="3" t="str">
        <f>IF(G142&lt;&gt;"LIBSETS_SETTYPE_BATTLEGROUND",IF(G142&lt;&gt;"LIBSETS_SETTYPE_SPECIAL",IF(AN142&lt;&gt;"",VLOOKUP(AN142,'ESO zone constants'!$D$3:$H$4951,5,FALSE),""),""),"")</f>
        <v/>
      </c>
      <c r="AO142" s="40"/>
      <c r="AP142" s="40"/>
      <c r="AQ142" s="40"/>
      <c r="AR142" s="3" t="str">
        <f>IF(G142&lt;&gt;"LIBSETS_SETTYPE_BATTLEGROUND",IF(G142&lt;&gt;"LIBSETS_SETTYPE_SPECIAL",IF(AS142&lt;&gt;"",VLOOKUP(AS142,'ESO zone constants'!$D$3:$H$4951,5,FALSE),""),""),"")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constants'!$D$3:$H$9999,5,FALSE),""),"")</f>
        <v>932</v>
      </c>
      <c r="Q143" t="str">
        <f>IF(AND(O143&lt;&gt;"",NOT(ISERROR(O143))),O143, IF(AND(K143&lt;&gt;"",K143&gt;0,NOT(ISERROR(K143))),VLOOKUP(K143,'ESO wayshrine node constants'!$A$3:$D$9986,4,FALSE),""))</f>
        <v>Crypt of Hearts II</v>
      </c>
      <c r="S143" s="19" t="str">
        <f>IF(AND(R143&lt;&gt;"",NOT(ISERROR(R143))),R143,IF(P143&lt;&gt;"",IF(NOT(ISERROR(VLOOKUP(P143,'ESO Dungeon constants'!$D$3:$H$9999,5,FALSE))),VLOOKUP(P143,'ESO Dungeon constants'!$D$3:$I$9999,6,FALSE),VLOOKUP(P143,'ESO zone constants'!$H$3:$K$9985,4,FALSE)),""))</f>
        <v>DLC_BASE_GAME</v>
      </c>
      <c r="T143" s="3" t="str">
        <f>IF(S143&lt;&gt;"",VLOOKUP(S143,'LibSets constants'!$B$4:$C$1000,2,FALSE),"")</f>
        <v>Included in base game</v>
      </c>
      <c r="U143" s="33" t="s">
        <v>1726</v>
      </c>
      <c r="V143" s="40" t="s">
        <v>1741</v>
      </c>
      <c r="W143" s="40" t="s">
        <v>1817</v>
      </c>
      <c r="X143" s="3" t="str">
        <f>IF(G143&lt;&gt;"LIBSETS_SETTYPE_BATTLEGROUND",IF(G143&lt;&gt;"LIBSETS_SETTYPE_SPECIAL",IF(Y143&lt;&gt;"",VLOOKUP(Y143,'ESO zone constants'!$D$3:$H$4951,5,FALSE),""),""),"")</f>
        <v/>
      </c>
      <c r="Z143" s="40"/>
      <c r="AA143" s="40"/>
      <c r="AB143" s="40"/>
      <c r="AC143" s="3" t="str">
        <f>IF(G143&lt;&gt;"LIBSETS_SETTYPE_BATTLEGROUND",IF(G143&lt;&gt;"LIBSETS_SETTYPE_SPECIAL",IF(AD143&lt;&gt;"",VLOOKUP(AD143,'ESO zone constants'!$D$3:$H$4951,5,FALSE),""),""),"")</f>
        <v/>
      </c>
      <c r="AE143" s="40"/>
      <c r="AF143" s="40"/>
      <c r="AG143" s="40"/>
      <c r="AH143" s="3" t="str">
        <f>IF(G143&lt;&gt;"LIBSETS_SETTYPE_BATTLEGROUND",IF(G143&lt;&gt;"LIBSETS_SETTYPE_SPECIAL",IF(AI143&lt;&gt;"",VLOOKUP(AI143,'ESO zone constants'!$D$3:$H$4951,5,FALSE),""),""),"")</f>
        <v/>
      </c>
      <c r="AJ143" s="40"/>
      <c r="AK143" s="40"/>
      <c r="AL143" s="40"/>
      <c r="AM143" s="3" t="str">
        <f>IF(G143&lt;&gt;"LIBSETS_SETTYPE_BATTLEGROUND",IF(G143&lt;&gt;"LIBSETS_SETTYPE_SPECIAL",IF(AN143&lt;&gt;"",VLOOKUP(AN143,'ESO zone constants'!$D$3:$H$4951,5,FALSE),""),""),"")</f>
        <v/>
      </c>
      <c r="AO143" s="40"/>
      <c r="AP143" s="40"/>
      <c r="AQ143" s="40"/>
      <c r="AR143" s="3" t="str">
        <f>IF(G143&lt;&gt;"LIBSETS_SETTYPE_BATTLEGROUND",IF(G143&lt;&gt;"LIBSETS_SETTYPE_SPECIAL",IF(AS143&lt;&gt;"",VLOOKUP(AS143,'ESO zone constants'!$D$3:$H$4951,5,FALSE),""),""),"")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constants'!$D$3:$H$9999,5,FALSE),""),"")</f>
        <v>681</v>
      </c>
      <c r="Q144" t="str">
        <f>IF(AND(O144&lt;&gt;"",NOT(ISERROR(O144))),O144, IF(AND(K144&lt;&gt;"",K144&gt;0,NOT(ISERROR(K144))),VLOOKUP(K144,'ESO wayshrine node constants'!$A$3:$D$9986,4,FALSE),""))</f>
        <v>City of Ash II</v>
      </c>
      <c r="S144" s="19" t="str">
        <f>IF(AND(R144&lt;&gt;"",NOT(ISERROR(R144))),R144,IF(P144&lt;&gt;"",IF(NOT(ISERROR(VLOOKUP(P144,'ESO Dungeon constants'!$D$3:$H$9999,5,FALSE))),VLOOKUP(P144,'ESO Dungeon constants'!$D$3:$I$9999,6,FALSE),VLOOKUP(P144,'ESO zone constants'!$H$3:$K$9985,4,FALSE)),""))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constants'!$D$3:$H$4951,5,FALSE),""),""),"")</f>
        <v/>
      </c>
      <c r="Z144" s="40"/>
      <c r="AA144" s="40"/>
      <c r="AB144" s="40"/>
      <c r="AC144" s="3" t="str">
        <f>IF(G144&lt;&gt;"LIBSETS_SETTYPE_BATTLEGROUND",IF(G144&lt;&gt;"LIBSETS_SETTYPE_SPECIAL",IF(AD144&lt;&gt;"",VLOOKUP(AD144,'ESO zone constants'!$D$3:$H$4951,5,FALSE),""),""),"")</f>
        <v/>
      </c>
      <c r="AE144" s="40"/>
      <c r="AF144" s="40"/>
      <c r="AG144" s="40"/>
      <c r="AH144" s="3" t="str">
        <f>IF(G144&lt;&gt;"LIBSETS_SETTYPE_BATTLEGROUND",IF(G144&lt;&gt;"LIBSETS_SETTYPE_SPECIAL",IF(AI144&lt;&gt;"",VLOOKUP(AI144,'ESO zone constants'!$D$3:$H$4951,5,FALSE),""),""),"")</f>
        <v/>
      </c>
      <c r="AJ144" s="40"/>
      <c r="AK144" s="40"/>
      <c r="AL144" s="40"/>
      <c r="AM144" s="3" t="str">
        <f>IF(G144&lt;&gt;"LIBSETS_SETTYPE_BATTLEGROUND",IF(G144&lt;&gt;"LIBSETS_SETTYPE_SPECIAL",IF(AN144&lt;&gt;"",VLOOKUP(AN144,'ESO zone constants'!$D$3:$H$4951,5,FALSE),""),""),"")</f>
        <v/>
      </c>
      <c r="AO144" s="40"/>
      <c r="AP144" s="40"/>
      <c r="AQ144" s="40"/>
      <c r="AR144" s="3" t="str">
        <f>IF(G144&lt;&gt;"LIBSETS_SETTYPE_BATTLEGROUND",IF(G144&lt;&gt;"LIBSETS_SETTYPE_SPECIAL",IF(AS144&lt;&gt;"",VLOOKUP(AS144,'ESO zone constants'!$D$3:$H$4951,5,FALSE),""),""),"")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constants'!$D$3:$H$9999,5,FALSE),""),"")</f>
        <v>935</v>
      </c>
      <c r="Q145" t="str">
        <f>IF(AND(O145&lt;&gt;"",NOT(ISERROR(O145))),O145, IF(AND(K145&lt;&gt;"",K145&gt;0,NOT(ISERROR(K145))),VLOOKUP(K145,'ESO wayshrine node constants'!$A$3:$D$9986,4,FALSE),""))</f>
        <v>The Banished Cells II</v>
      </c>
      <c r="S145" s="19" t="str">
        <f>IF(AND(R145&lt;&gt;"",NOT(ISERROR(R145))),R145,IF(P145&lt;&gt;"",IF(NOT(ISERROR(VLOOKUP(P145,'ESO Dungeon constants'!$D$3:$H$9999,5,FALSE))),VLOOKUP(P145,'ESO Dungeon constants'!$D$3:$I$9999,6,FALSE),VLOOKUP(P145,'ESO zone constants'!$H$3:$K$9985,4,FALSE)),""))</f>
        <v>DLC_BASE_GAME</v>
      </c>
      <c r="T145" s="3" t="str">
        <f>IF(S145&lt;&gt;"",VLOOKUP(S145,'LibSets constants'!$B$4:$C$1000,2,FALSE),"")</f>
        <v>Included in base game</v>
      </c>
      <c r="U145" s="33" t="s">
        <v>1726</v>
      </c>
      <c r="V145" s="40" t="s">
        <v>1531</v>
      </c>
      <c r="W145" s="40" t="s">
        <v>1825</v>
      </c>
      <c r="X145" s="3" t="str">
        <f>IF(G145&lt;&gt;"LIBSETS_SETTYPE_BATTLEGROUND",IF(G145&lt;&gt;"LIBSETS_SETTYPE_SPECIAL",IF(Y145&lt;&gt;"",VLOOKUP(Y145,'ESO zone constants'!$D$3:$H$4951,5,FALSE),""),""),"")</f>
        <v/>
      </c>
      <c r="Z145" s="40"/>
      <c r="AA145" s="40"/>
      <c r="AB145" s="40"/>
      <c r="AC145" s="3" t="str">
        <f>IF(G145&lt;&gt;"LIBSETS_SETTYPE_BATTLEGROUND",IF(G145&lt;&gt;"LIBSETS_SETTYPE_SPECIAL",IF(AD145&lt;&gt;"",VLOOKUP(AD145,'ESO zone constants'!$D$3:$H$4951,5,FALSE),""),""),"")</f>
        <v/>
      </c>
      <c r="AE145" s="40"/>
      <c r="AF145" s="40"/>
      <c r="AG145" s="40"/>
      <c r="AH145" s="3" t="str">
        <f>IF(G145&lt;&gt;"LIBSETS_SETTYPE_BATTLEGROUND",IF(G145&lt;&gt;"LIBSETS_SETTYPE_SPECIAL",IF(AI145&lt;&gt;"",VLOOKUP(AI145,'ESO zone constants'!$D$3:$H$4951,5,FALSE),""),""),"")</f>
        <v/>
      </c>
      <c r="AJ145" s="40"/>
      <c r="AK145" s="40"/>
      <c r="AL145" s="40"/>
      <c r="AM145" s="3" t="str">
        <f>IF(G145&lt;&gt;"LIBSETS_SETTYPE_BATTLEGROUND",IF(G145&lt;&gt;"LIBSETS_SETTYPE_SPECIAL",IF(AN145&lt;&gt;"",VLOOKUP(AN145,'ESO zone constants'!$D$3:$H$4951,5,FALSE),""),""),"")</f>
        <v/>
      </c>
      <c r="AO145" s="40"/>
      <c r="AP145" s="40"/>
      <c r="AQ145" s="40"/>
      <c r="AR145" s="3" t="str">
        <f>IF(G145&lt;&gt;"LIBSETS_SETTYPE_BATTLEGROUND",IF(G145&lt;&gt;"LIBSETS_SETTYPE_SPECIAL",IF(AS145&lt;&gt;"",VLOOKUP(AS145,'ESO zone constants'!$D$3:$H$4951,5,FALSE),""),""),"")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230</v>
      </c>
      <c r="L146">
        <v>230</v>
      </c>
      <c r="M146">
        <v>230</v>
      </c>
      <c r="N146">
        <v>0</v>
      </c>
      <c r="O146" s="70" t="s">
        <v>448</v>
      </c>
      <c r="P146" s="3">
        <f>IF(AND(G146&lt;&gt;"LIBSETS_SETTYPE_BATTLEGROUND",G146&lt;&gt;"LIBSETS_SETTYPE_SPECIAL",G146&lt;&gt;"LIBSETS_SETTYPE_MYTHIC"), IF(Q146&lt;&gt;"",VLOOKUP(Q146,'ESO zone constants'!$D$3:$H$9999,5,FALSE),""),"")</f>
        <v>636</v>
      </c>
      <c r="Q146" t="str">
        <f>IF(AND(O146&lt;&gt;"",NOT(ISERROR(O146))),O146, IF(AND(K146&lt;&gt;"",K146&gt;0,NOT(ISERROR(K146))),VLOOKUP(K146,'ESO wayshrine node constants'!$A$3:$D$9986,4,FALSE),""))</f>
        <v>Hel Ra Citadel</v>
      </c>
      <c r="S146" s="19" t="str">
        <f>IF(AND(R146&lt;&gt;"",NOT(ISERROR(R146))),R146,IF(P146&lt;&gt;"",IF(NOT(ISERROR(VLOOKUP(P146,'ESO Dungeon constants'!$D$3:$H$9999,5,FALSE))),VLOOKUP(P146,'ESO Dungeon constants'!$D$3:$I$9999,6,FALSE),VLOOKUP(P146,'ESO zone constants'!$H$3:$K$9985,4,FALSE)),""))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constants'!$D$3:$H$4951,5,FALSE),""),""),"")</f>
        <v>639</v>
      </c>
      <c r="Y146" t="s">
        <v>451</v>
      </c>
      <c r="Z146" s="40"/>
      <c r="AA146" s="40"/>
      <c r="AB146" s="40"/>
      <c r="AC146" s="3">
        <f>IF(G146&lt;&gt;"LIBSETS_SETTYPE_BATTLEGROUND",IF(G146&lt;&gt;"LIBSETS_SETTYPE_SPECIAL",IF(AD146&lt;&gt;"",VLOOKUP(AD146,'ESO zone constants'!$D$3:$H$4951,5,FALSE),""),""),"")</f>
        <v>638</v>
      </c>
      <c r="AD146" t="s">
        <v>450</v>
      </c>
      <c r="AE146" s="40"/>
      <c r="AF146" s="40"/>
      <c r="AG146" s="40"/>
      <c r="AH146" s="3" t="str">
        <f>IF(G146&lt;&gt;"LIBSETS_SETTYPE_BATTLEGROUND",IF(G146&lt;&gt;"LIBSETS_SETTYPE_SPECIAL",IF(AI146&lt;&gt;"",VLOOKUP(AI146,'ESO zone constants'!$D$3:$H$4951,5,FALSE),""),""),"")</f>
        <v/>
      </c>
      <c r="AJ146" s="40"/>
      <c r="AK146" s="40"/>
      <c r="AL146" s="40"/>
      <c r="AM146" s="3" t="str">
        <f>IF(G146&lt;&gt;"LIBSETS_SETTYPE_BATTLEGROUND",IF(G146&lt;&gt;"LIBSETS_SETTYPE_SPECIAL",IF(AN146&lt;&gt;"",VLOOKUP(AN146,'ESO zone constants'!$D$3:$H$4951,5,FALSE),""),""),"")</f>
        <v/>
      </c>
      <c r="AO146" s="40"/>
      <c r="AP146" s="40"/>
      <c r="AQ146" s="40"/>
      <c r="AR146" s="3" t="str">
        <f>IF(G146&lt;&gt;"LIBSETS_SETTYPE_BATTLEGROUND",IF(G146&lt;&gt;"LIBSETS_SETTYPE_SPECIAL",IF(AS146&lt;&gt;"",VLOOKUP(AS146,'ESO zone constants'!$D$3:$H$4951,5,FALSE),""),""),"")</f>
        <v/>
      </c>
      <c r="AT146" s="40"/>
      <c r="AU146" s="40"/>
      <c r="AV146" s="40"/>
      <c r="AW146" s="21" t="str">
        <f t="shared" si="13"/>
        <v>[171] = {wayshrines={230,230,230,},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230</v>
      </c>
      <c r="L147">
        <v>230</v>
      </c>
      <c r="M147">
        <v>230</v>
      </c>
      <c r="N147">
        <v>0</v>
      </c>
      <c r="O147" s="70" t="s">
        <v>448</v>
      </c>
      <c r="P147" s="3">
        <f>IF(AND(G147&lt;&gt;"LIBSETS_SETTYPE_BATTLEGROUND",G147&lt;&gt;"LIBSETS_SETTYPE_SPECIAL",G147&lt;&gt;"LIBSETS_SETTYPE_MYTHIC"), IF(Q147&lt;&gt;"",VLOOKUP(Q147,'ESO zone constants'!$D$3:$H$9999,5,FALSE),""),"")</f>
        <v>636</v>
      </c>
      <c r="Q147" t="str">
        <f>IF(AND(O147&lt;&gt;"",NOT(ISERROR(O147))),O147, IF(AND(K147&lt;&gt;"",K147&gt;0,NOT(ISERROR(K147))),VLOOKUP(K147,'ESO wayshrine node constants'!$A$3:$D$9986,4,FALSE),""))</f>
        <v>Hel Ra Citadel</v>
      </c>
      <c r="S147" s="19" t="str">
        <f>IF(AND(R147&lt;&gt;"",NOT(ISERROR(R147))),R147,IF(P147&lt;&gt;"",IF(NOT(ISERROR(VLOOKUP(P147,'ESO Dungeon constants'!$D$3:$H$9999,5,FALSE))),VLOOKUP(P147,'ESO Dungeon constants'!$D$3:$I$9999,6,FALSE),VLOOKUP(P147,'ESO zone constants'!$H$3:$K$9985,4,FALSE)),""))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constants'!$D$3:$H$4951,5,FALSE),""),""),"")</f>
        <v>639</v>
      </c>
      <c r="Y147" t="s">
        <v>451</v>
      </c>
      <c r="Z147" s="40"/>
      <c r="AA147" s="40"/>
      <c r="AB147" s="40"/>
      <c r="AC147" s="3">
        <f>IF(G147&lt;&gt;"LIBSETS_SETTYPE_BATTLEGROUND",IF(G147&lt;&gt;"LIBSETS_SETTYPE_SPECIAL",IF(AD147&lt;&gt;"",VLOOKUP(AD147,'ESO zone constants'!$D$3:$H$4951,5,FALSE),""),""),"")</f>
        <v>638</v>
      </c>
      <c r="AD147" t="s">
        <v>450</v>
      </c>
      <c r="AE147" s="40"/>
      <c r="AF147" s="40"/>
      <c r="AG147" s="40"/>
      <c r="AH147" s="3" t="str">
        <f>IF(G147&lt;&gt;"LIBSETS_SETTYPE_BATTLEGROUND",IF(G147&lt;&gt;"LIBSETS_SETTYPE_SPECIAL",IF(AI147&lt;&gt;"",VLOOKUP(AI147,'ESO zone constants'!$D$3:$H$4951,5,FALSE),""),""),"")</f>
        <v/>
      </c>
      <c r="AJ147" s="40"/>
      <c r="AK147" s="40"/>
      <c r="AL147" s="40"/>
      <c r="AM147" s="3" t="str">
        <f>IF(G147&lt;&gt;"LIBSETS_SETTYPE_BATTLEGROUND",IF(G147&lt;&gt;"LIBSETS_SETTYPE_SPECIAL",IF(AN147&lt;&gt;"",VLOOKUP(AN147,'ESO zone constants'!$D$3:$H$4951,5,FALSE),""),""),"")</f>
        <v/>
      </c>
      <c r="AO147" s="40"/>
      <c r="AP147" s="40"/>
      <c r="AQ147" s="40"/>
      <c r="AR147" s="3" t="str">
        <f>IF(G147&lt;&gt;"LIBSETS_SETTYPE_BATTLEGROUND",IF(G147&lt;&gt;"LIBSETS_SETTYPE_SPECIAL",IF(AS147&lt;&gt;"",VLOOKUP(AS147,'ESO zone constants'!$D$3:$H$4951,5,FALSE),""),""),"")</f>
        <v/>
      </c>
      <c r="AT147" s="40"/>
      <c r="AU147" s="40"/>
      <c r="AV147" s="40"/>
      <c r="AW147" s="21" t="str">
        <f t="shared" si="13"/>
        <v>[172] = {wayshrines={230,230,230,},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230</v>
      </c>
      <c r="L148">
        <v>230</v>
      </c>
      <c r="M148">
        <v>230</v>
      </c>
      <c r="N148">
        <v>0</v>
      </c>
      <c r="O148" s="70" t="s">
        <v>448</v>
      </c>
      <c r="P148" s="3">
        <f>IF(AND(G148&lt;&gt;"LIBSETS_SETTYPE_BATTLEGROUND",G148&lt;&gt;"LIBSETS_SETTYPE_SPECIAL",G148&lt;&gt;"LIBSETS_SETTYPE_MYTHIC"), IF(Q148&lt;&gt;"",VLOOKUP(Q148,'ESO zone constants'!$D$3:$H$9999,5,FALSE),""),"")</f>
        <v>636</v>
      </c>
      <c r="Q148" t="str">
        <f>IF(AND(O148&lt;&gt;"",NOT(ISERROR(O148))),O148, IF(AND(K148&lt;&gt;"",K148&gt;0,NOT(ISERROR(K148))),VLOOKUP(K148,'ESO wayshrine node constants'!$A$3:$D$9986,4,FALSE),""))</f>
        <v>Hel Ra Citadel</v>
      </c>
      <c r="S148" s="19" t="str">
        <f>IF(AND(R148&lt;&gt;"",NOT(ISERROR(R148))),R148,IF(P148&lt;&gt;"",IF(NOT(ISERROR(VLOOKUP(P148,'ESO Dungeon constants'!$D$3:$H$9999,5,FALSE))),VLOOKUP(P148,'ESO Dungeon constants'!$D$3:$I$9999,6,FALSE),VLOOKUP(P148,'ESO zone constants'!$H$3:$K$9985,4,FALSE)),""))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constants'!$D$3:$H$4951,5,FALSE),""),""),"")</f>
        <v>639</v>
      </c>
      <c r="Y148" t="s">
        <v>451</v>
      </c>
      <c r="Z148" s="40"/>
      <c r="AA148" s="40"/>
      <c r="AB148" s="40"/>
      <c r="AC148" s="3">
        <f>IF(G148&lt;&gt;"LIBSETS_SETTYPE_BATTLEGROUND",IF(G148&lt;&gt;"LIBSETS_SETTYPE_SPECIAL",IF(AD148&lt;&gt;"",VLOOKUP(AD148,'ESO zone constants'!$D$3:$H$4951,5,FALSE),""),""),"")</f>
        <v>638</v>
      </c>
      <c r="AD148" t="s">
        <v>450</v>
      </c>
      <c r="AE148" s="40"/>
      <c r="AF148" s="40"/>
      <c r="AG148" s="40"/>
      <c r="AH148" s="3" t="str">
        <f>IF(G148&lt;&gt;"LIBSETS_SETTYPE_BATTLEGROUND",IF(G148&lt;&gt;"LIBSETS_SETTYPE_SPECIAL",IF(AI148&lt;&gt;"",VLOOKUP(AI148,'ESO zone constants'!$D$3:$H$4951,5,FALSE),""),""),"")</f>
        <v/>
      </c>
      <c r="AJ148" s="40"/>
      <c r="AK148" s="40"/>
      <c r="AL148" s="40"/>
      <c r="AM148" s="3" t="str">
        <f>IF(G148&lt;&gt;"LIBSETS_SETTYPE_BATTLEGROUND",IF(G148&lt;&gt;"LIBSETS_SETTYPE_SPECIAL",IF(AN148&lt;&gt;"",VLOOKUP(AN148,'ESO zone constants'!$D$3:$H$4951,5,FALSE),""),""),"")</f>
        <v/>
      </c>
      <c r="AO148" s="40"/>
      <c r="AP148" s="40"/>
      <c r="AQ148" s="40"/>
      <c r="AR148" s="3" t="str">
        <f>IF(G148&lt;&gt;"LIBSETS_SETTYPE_BATTLEGROUND",IF(G148&lt;&gt;"LIBSETS_SETTYPE_SPECIAL",IF(AS148&lt;&gt;"",VLOOKUP(AS148,'ESO zone constants'!$D$3:$H$4951,5,FALSE),""),""),"")</f>
        <v/>
      </c>
      <c r="AT148" s="40"/>
      <c r="AU148" s="40"/>
      <c r="AV148" s="40"/>
      <c r="AW148" s="21" t="str">
        <f t="shared" si="13"/>
        <v>[173] = {wayshrines={230,230,230,},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constants'!$D$3:$H$9999,5,FALSE),""),"")</f>
        <v>584</v>
      </c>
      <c r="Q149" t="str">
        <f>IF(AND(O149&lt;&gt;"",NOT(ISERROR(O149))),O149, IF(AND(K149&lt;&gt;"",K149&gt;0,NOT(ISERROR(K149))),VLOOKUP(K149,'ESO wayshrine node constants'!$A$3:$D$9986,4,FALSE),""))</f>
        <v>Imperial City</v>
      </c>
      <c r="S149" s="19" t="str">
        <f>IF(AND(R149&lt;&gt;"",NOT(ISERROR(R149))),R149,IF(P149&lt;&gt;"",IF(NOT(ISERROR(VLOOKUP(P149,'ESO Dungeon constants'!$D$3:$H$9999,5,FALSE))),VLOOKUP(P149,'ESO Dungeon constants'!$D$3:$I$9999,6,FALSE),VLOOKUP(P149,'ESO zone constants'!$H$3:$K$9985,4,FALSE)),""))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constants'!$D$3:$H$4951,5,FALSE),""),""),"")</f>
        <v>584</v>
      </c>
      <c r="Y149" t="str">
        <f>VLOOKUP(L149,'ESO wayshrine node constants'!$A$3:$D$9986,4,FALSE)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constants'!$D$3:$H$4951,5,FALSE),""),""),"")</f>
        <v>584</v>
      </c>
      <c r="AD149" t="str">
        <f>VLOOKUP(M149,'ESO wayshrine node constants'!$A$3:$D$9986,4,FALSE)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constants'!$D$3:$H$4951,5,FALSE),""),""),"")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constants'!$D$3:$H$4951,5,FALSE),""),""),"")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constants'!$D$3:$H$4951,5,FALSE),""),""),"")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constants'!$D$3:$H$9999,5,FALSE),""),"")</f>
        <v>584</v>
      </c>
      <c r="Q150" t="str">
        <f>IF(AND(O150&lt;&gt;"",NOT(ISERROR(O150))),O150, IF(AND(K150&lt;&gt;"",K150&gt;0,NOT(ISERROR(K150))),VLOOKUP(K150,'ESO wayshrine node constants'!$A$3:$D$9986,4,FALSE),""))</f>
        <v>Imperial City</v>
      </c>
      <c r="S150" s="19" t="str">
        <f>IF(AND(R150&lt;&gt;"",NOT(ISERROR(R150))),R150,IF(P150&lt;&gt;"",IF(NOT(ISERROR(VLOOKUP(P150,'ESO Dungeon constants'!$D$3:$H$9999,5,FALSE))),VLOOKUP(P150,'ESO Dungeon constants'!$D$3:$I$9999,6,FALSE),VLOOKUP(P150,'ESO zone constants'!$H$3:$K$9985,4,FALSE)),""))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constants'!$D$3:$H$4951,5,FALSE),""),""),"")</f>
        <v>584</v>
      </c>
      <c r="Y150" t="str">
        <f>VLOOKUP(L150,'ESO wayshrine node constants'!$A$3:$D$9986,4,FALSE)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constants'!$D$3:$H$4951,5,FALSE),""),""),"")</f>
        <v>584</v>
      </c>
      <c r="AD150" t="str">
        <f>VLOOKUP(M150,'ESO wayshrine node constants'!$A$3:$D$9986,4,FALSE)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constants'!$D$3:$H$4951,5,FALSE),""),""),"")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constants'!$D$3:$H$4951,5,FALSE),""),""),"")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constants'!$D$3:$H$4951,5,FALSE),""),""),"")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constants'!$D$3:$H$9999,5,FALSE),""),"")</f>
        <v>584</v>
      </c>
      <c r="Q151" t="str">
        <f>IF(AND(O151&lt;&gt;"",NOT(ISERROR(O151))),O151, IF(AND(K151&lt;&gt;"",K151&gt;0,NOT(ISERROR(K151))),VLOOKUP(K151,'ESO wayshrine node constants'!$A$3:$D$9986,4,FALSE),""))</f>
        <v>Imperial City</v>
      </c>
      <c r="S151" s="19" t="str">
        <f>IF(AND(R151&lt;&gt;"",NOT(ISERROR(R151))),R151,IF(P151&lt;&gt;"",IF(NOT(ISERROR(VLOOKUP(P151,'ESO Dungeon constants'!$D$3:$H$9999,5,FALSE))),VLOOKUP(P151,'ESO Dungeon constants'!$D$3:$I$9999,6,FALSE),VLOOKUP(P151,'ESO zone constants'!$H$3:$K$9985,4,FALSE)),""))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constants'!$D$3:$H$4951,5,FALSE),""),""),"")</f>
        <v>584</v>
      </c>
      <c r="Y151" t="str">
        <f>VLOOKUP(L151,'ESO wayshrine node constants'!$A$3:$D$9986,4,FALSE)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constants'!$D$3:$H$4951,5,FALSE),""),""),"")</f>
        <v>584</v>
      </c>
      <c r="AD151" t="str">
        <f>VLOOKUP(M151,'ESO wayshrine node constants'!$A$3:$D$9986,4,FALSE)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constants'!$D$3:$H$4951,5,FALSE),""),""),"")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constants'!$D$3:$H$4951,5,FALSE),""),""),"")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constants'!$D$3:$H$4951,5,FALSE),""),""),"")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constants'!$D$3:$H$9999,5,FALSE),""),"")</f>
        <v>643</v>
      </c>
      <c r="Q152" t="str">
        <f>IF(AND(O152&lt;&gt;"",NOT(ISERROR(O152))),O152, IF(AND(K152&lt;&gt;"",K152&gt;0,NOT(ISERROR(K152))),VLOOKUP(K152,'ESO wayshrine node constants'!$A$3:$D$9986,4,FALSE),""))</f>
        <v>Imperial Sewers</v>
      </c>
      <c r="S152" s="19" t="str">
        <f>IF(AND(R152&lt;&gt;"",NOT(ISERROR(R152))),R152,IF(P152&lt;&gt;"",IF(NOT(ISERROR(VLOOKUP(P152,'ESO Dungeon constants'!$D$3:$H$9999,5,FALSE))),VLOOKUP(P152,'ESO Dungeon constants'!$D$3:$I$9999,6,FALSE),VLOOKUP(P152,'ESO zone constants'!$H$3:$K$9985,4,FALSE)),""))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constants'!$D$3:$H$4951,5,FALSE),""),""),"")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constants'!$D$3:$H$4951,5,FALSE),""),""),"")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constants'!$D$3:$H$4951,5,FALSE),""),""),"")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constants'!$D$3:$H$4951,5,FALSE),""),""),"")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constants'!$D$3:$H$4951,5,FALSE),""),""),"")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constants'!$D$3:$H$9999,5,FALSE),""),"")</f>
        <v>643</v>
      </c>
      <c r="Q153" t="str">
        <f>IF(AND(O153&lt;&gt;"",NOT(ISERROR(O153))),O153, IF(AND(K153&lt;&gt;"",K153&gt;0,NOT(ISERROR(K153))),VLOOKUP(K153,'ESO wayshrine node constants'!$A$3:$D$9986,4,FALSE),""))</f>
        <v>Imperial Sewers</v>
      </c>
      <c r="S153" s="19" t="str">
        <f>IF(AND(R153&lt;&gt;"",NOT(ISERROR(R153))),R153,IF(P153&lt;&gt;"",IF(NOT(ISERROR(VLOOKUP(P153,'ESO Dungeon constants'!$D$3:$H$9999,5,FALSE))),VLOOKUP(P153,'ESO Dungeon constants'!$D$3:$I$9999,6,FALSE),VLOOKUP(P153,'ESO zone constants'!$H$3:$K$9985,4,FALSE)),""))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constants'!$D$3:$H$4951,5,FALSE),""),""),"")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constants'!$D$3:$H$4951,5,FALSE),""),""),"")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constants'!$D$3:$H$4951,5,FALSE),""),""),"")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constants'!$D$3:$H$4951,5,FALSE),""),""),"")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constants'!$D$3:$H$4951,5,FALSE),""),""),"")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constants'!$D$3:$H$9999,5,FALSE),""),"")</f>
        <v>643</v>
      </c>
      <c r="Q154" t="str">
        <f>IF(AND(O154&lt;&gt;"",NOT(ISERROR(O154))),O154, IF(AND(K154&lt;&gt;"",K154&gt;0,NOT(ISERROR(K154))),VLOOKUP(K154,'ESO wayshrine node constants'!$A$3:$D$9986,4,FALSE),""))</f>
        <v>Imperial Sewers</v>
      </c>
      <c r="S154" s="19" t="str">
        <f>IF(AND(R154&lt;&gt;"",NOT(ISERROR(R154))),R154,IF(P154&lt;&gt;"",IF(NOT(ISERROR(VLOOKUP(P154,'ESO Dungeon constants'!$D$3:$H$9999,5,FALSE))),VLOOKUP(P154,'ESO Dungeon constants'!$D$3:$I$9999,6,FALSE),VLOOKUP(P154,'ESO zone constants'!$H$3:$K$9985,4,FALSE)),""))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constants'!$D$3:$H$4951,5,FALSE),""),""),"")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constants'!$D$3:$H$4951,5,FALSE),""),""),"")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constants'!$D$3:$H$4951,5,FALSE),""),""),"")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constants'!$D$3:$H$4951,5,FALSE),""),""),"")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constants'!$D$3:$H$4951,5,FALSE),""),""),"")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constants'!$D$3:$H$9999,5,FALSE),""),"")</f>
        <v>688</v>
      </c>
      <c r="Q155" t="str">
        <f>IF(AND(O155&lt;&gt;"",NOT(ISERROR(O155))),O155, IF(AND(K155&lt;&gt;"",K155&gt;0,NOT(ISERROR(K155))),VLOOKUP(K155,'ESO wayshrine node constants'!$A$3:$D$9986,4,FALSE),""))</f>
        <v>White-Gold Tower</v>
      </c>
      <c r="S155" s="19" t="str">
        <f>IF(AND(R155&lt;&gt;"",NOT(ISERROR(R155))),R155,IF(P155&lt;&gt;"",IF(NOT(ISERROR(VLOOKUP(P155,'ESO Dungeon constants'!$D$3:$H$9999,5,FALSE))),VLOOKUP(P155,'ESO Dungeon constants'!$D$3:$I$9999,6,FALSE),VLOOKUP(P155,'ESO zone constants'!$H$3:$K$9985,4,FALSE)),""))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constants'!$D$3:$H$4951,5,FALSE),""),""),"")</f>
        <v/>
      </c>
      <c r="Z155" s="40"/>
      <c r="AA155" s="40"/>
      <c r="AB155" s="40"/>
      <c r="AC155" s="3" t="str">
        <f>IF(G155&lt;&gt;"LIBSETS_SETTYPE_BATTLEGROUND",IF(G155&lt;&gt;"LIBSETS_SETTYPE_SPECIAL",IF(AD155&lt;&gt;"",VLOOKUP(AD155,'ESO zone constants'!$D$3:$H$4951,5,FALSE),""),""),"")</f>
        <v/>
      </c>
      <c r="AE155" s="40"/>
      <c r="AF155" s="40"/>
      <c r="AG155" s="40"/>
      <c r="AH155" s="3" t="str">
        <f>IF(G155&lt;&gt;"LIBSETS_SETTYPE_BATTLEGROUND",IF(G155&lt;&gt;"LIBSETS_SETTYPE_SPECIAL",IF(AI155&lt;&gt;"",VLOOKUP(AI155,'ESO zone constants'!$D$3:$H$4951,5,FALSE),""),""),"")</f>
        <v/>
      </c>
      <c r="AJ155" s="40"/>
      <c r="AK155" s="40"/>
      <c r="AL155" s="40"/>
      <c r="AM155" s="3" t="str">
        <f>IF(G155&lt;&gt;"LIBSETS_SETTYPE_BATTLEGROUND",IF(G155&lt;&gt;"LIBSETS_SETTYPE_SPECIAL",IF(AN155&lt;&gt;"",VLOOKUP(AN155,'ESO zone constants'!$D$3:$H$4951,5,FALSE),""),""),"")</f>
        <v/>
      </c>
      <c r="AO155" s="40"/>
      <c r="AP155" s="40"/>
      <c r="AQ155" s="40"/>
      <c r="AR155" s="3" t="str">
        <f>IF(G155&lt;&gt;"LIBSETS_SETTYPE_BATTLEGROUND",IF(G155&lt;&gt;"LIBSETS_SETTYPE_SPECIAL",IF(AS155&lt;&gt;"",VLOOKUP(AS155,'ESO zone constants'!$D$3:$H$4951,5,FALSE),""),""),"")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28</v>
      </c>
      <c r="B156" t="s">
        <v>756</v>
      </c>
      <c r="C156" t="s">
        <v>757</v>
      </c>
      <c r="D156" s="3">
        <f t="shared" si="12"/>
        <v>28</v>
      </c>
      <c r="G156" s="8" t="s">
        <v>1652</v>
      </c>
      <c r="I156" t="s">
        <v>97</v>
      </c>
      <c r="J156" t="s">
        <v>97</v>
      </c>
      <c r="K156">
        <v>191</v>
      </c>
      <c r="L156">
        <v>191</v>
      </c>
      <c r="M156">
        <v>191</v>
      </c>
      <c r="N156">
        <v>0</v>
      </c>
      <c r="O156" s="70" t="s">
        <v>43</v>
      </c>
      <c r="P156" s="3">
        <f>IF(AND(G156&lt;&gt;"LIBSETS_SETTYPE_BATTLEGROUND",G156&lt;&gt;"LIBSETS_SETTYPE_SPECIAL",G156&lt;&gt;"LIBSETS_SETTYPE_MYTHIC"), IF(Q156&lt;&gt;"",VLOOKUP(Q156,'ESO zone constants'!$D$3:$H$9999,5,FALSE),""),"")</f>
        <v>126</v>
      </c>
      <c r="Q156" t="str">
        <f>IF(AND(O156&lt;&gt;"",NOT(ISERROR(O156))),O156, IF(AND(K156&lt;&gt;"",K156&gt;0,NOT(ISERROR(K156))),VLOOKUP(K156,'ESO wayshrine node constants'!$A$3:$D$9986,4,FALSE),""))</f>
        <v>Elden Hollow I</v>
      </c>
      <c r="S156" s="19" t="str">
        <f>IF(AND(R156&lt;&gt;"",NOT(ISERROR(R156))),R156,IF(P156&lt;&gt;"",IF(NOT(ISERROR(VLOOKUP(P156,'ESO Dungeon constants'!$D$3:$H$9999,5,FALSE))),VLOOKUP(P156,'ESO Dungeon constants'!$D$3:$I$9999,6,FALSE),VLOOKUP(P156,'ESO zone constants'!$H$3:$K$9985,4,FALSE)),""))</f>
        <v>DLC_BASE_GAME</v>
      </c>
      <c r="T156" s="3" t="str">
        <f>IF(S156&lt;&gt;"",VLOOKUP(S156,'LibSets constants'!$B$4:$C$1000,2,FALSE),"")</f>
        <v>Included in base game</v>
      </c>
      <c r="V156" s="3" t="str">
        <f>IF(U156&lt;&gt;"",IF(U156&lt;&gt;"LIBSETS_DROP_MECHANIC_MONSTER_NAME",VLOOKUP(U156,'LibSets constants'!$I$4:$L$1000,3,FALSE),""),"")</f>
        <v/>
      </c>
      <c r="W156" s="3" t="str">
        <f>IF(U156&lt;&gt;"",IF(U156&lt;&gt;"LIBSETS_DROP_MECHANIC_MONSTER_NAME",VLOOKUP(U156,'LibSets constants'!$I$4:$L$1000,4,FALSE),""),"")</f>
        <v/>
      </c>
      <c r="X156" s="3">
        <f>IF(G156&lt;&gt;"LIBSETS_SETTYPE_BATTLEGROUND",IF(G156&lt;&gt;"LIBSETS_SETTYPE_SPECIAL",IF(Y156&lt;&gt;"",VLOOKUP(Y156,'ESO zone constants'!$D$3:$H$4951,5,FALSE),""),""),"")</f>
        <v>931</v>
      </c>
      <c r="Y156" t="s">
        <v>56</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constants'!$D$3:$H$4951,5,FALSE),""),""),"")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constants'!$D$3:$H$4951,5,FALSE),""),""),"")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constants'!$D$3:$H$4951,5,FALSE),""),""),"")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constants'!$D$3:$H$4951,5,FALSE),""),""),"")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[28] = {wayshrines={191,191,191,}, dlcId=DLC_BASE_GAME</v>
      </c>
      <c r="AX156" s="21" t="str">
        <f t="shared" si="14"/>
        <v>, zoneIds={126,931}, veteran=false</v>
      </c>
      <c r="AY156" s="21" t="str">
        <f t="shared" si="15"/>
        <v>, setType=LIBSETS_SETTYPE_DUNGEON</v>
      </c>
      <c r="AZ156" s="21" t="str">
        <f t="shared" si="16"/>
        <v>},</v>
      </c>
      <c r="BA156" s="21" t="str">
        <f t="shared" si="17"/>
        <v xml:space="preserve"> --Barkskin / Borkenhaut   [Elden Hollow I, Elden Hollow II]</v>
      </c>
    </row>
    <row r="157" spans="1:53" x14ac:dyDescent="0.25">
      <c r="A157" s="12">
        <v>155</v>
      </c>
      <c r="B157" t="s">
        <v>985</v>
      </c>
      <c r="C157" t="s">
        <v>986</v>
      </c>
      <c r="D157" s="3">
        <f t="shared" si="12"/>
        <v>155</v>
      </c>
      <c r="G157" s="8" t="s">
        <v>1652</v>
      </c>
      <c r="I157" t="s">
        <v>97</v>
      </c>
      <c r="J157" t="s">
        <v>97</v>
      </c>
      <c r="K157">
        <v>191</v>
      </c>
      <c r="L157">
        <v>191</v>
      </c>
      <c r="M157">
        <v>191</v>
      </c>
      <c r="N157">
        <v>0</v>
      </c>
      <c r="O157" s="70" t="s">
        <v>43</v>
      </c>
      <c r="P157" s="3">
        <f>IF(AND(G157&lt;&gt;"LIBSETS_SETTYPE_BATTLEGROUND",G157&lt;&gt;"LIBSETS_SETTYPE_SPECIAL",G157&lt;&gt;"LIBSETS_SETTYPE_MYTHIC"), IF(Q157&lt;&gt;"",VLOOKUP(Q157,'ESO zone constants'!$D$3:$H$9999,5,FALSE),""),"")</f>
        <v>126</v>
      </c>
      <c r="Q157" t="str">
        <f>IF(AND(O157&lt;&gt;"",NOT(ISERROR(O157))),O157, IF(AND(K157&lt;&gt;"",K157&gt;0,NOT(ISERROR(K157))),VLOOKUP(K157,'ESO wayshrine node constants'!$A$3:$D$9986,4,FALSE),""))</f>
        <v>Elden Hollow I</v>
      </c>
      <c r="S157" s="19" t="str">
        <f>IF(AND(R157&lt;&gt;"",NOT(ISERROR(R157))),R157,IF(P157&lt;&gt;"",IF(NOT(ISERROR(VLOOKUP(P157,'ESO Dungeon constants'!$D$3:$H$9999,5,FALSE))),VLOOKUP(P157,'ESO Dungeon constants'!$D$3:$I$9999,6,FALSE),VLOOKUP(P157,'ESO zone constants'!$H$3:$K$9985,4,FALSE)),""))</f>
        <v>DLC_BASE_GAME</v>
      </c>
      <c r="T157" s="3" t="str">
        <f>IF(S157&lt;&gt;"",VLOOKUP(S157,'LibSets constants'!$B$4:$C$1000,2,FALSE),"")</f>
        <v>Included in base game</v>
      </c>
      <c r="V157" s="44" t="str">
        <f>IF(U157&lt;&gt;"",IF(U157&lt;&gt;"LIBSETS_DROP_MECHANIC_MONSTER_NAME",VLOOKUP(U157,'LibSets constants'!$I$4:$L$1000,3,FALSE),""),"")</f>
        <v/>
      </c>
      <c r="W157" s="44" t="str">
        <f>IF(U157&lt;&gt;"",IF(U157&lt;&gt;"LIBSETS_DROP_MECHANIC_MONSTER_NAME",VLOOKUP(U157,'LibSets constants'!$I$4:$L$1000,4,FALSE),""),"")</f>
        <v/>
      </c>
      <c r="X157" s="3">
        <f>IF(G157&lt;&gt;"LIBSETS_SETTYPE_BATTLEGROUND",IF(G157&lt;&gt;"LIBSETS_SETTYPE_SPECIAL",IF(Y157&lt;&gt;"",VLOOKUP(Y157,'ESO zone constants'!$D$3:$H$4951,5,FALSE),""),""),"")</f>
        <v>931</v>
      </c>
      <c r="Y157" t="s">
        <v>56</v>
      </c>
      <c r="Z157" s="45"/>
      <c r="AA157" s="44" t="str">
        <f>IF(Z157&lt;&gt;"",IF(Z157&lt;&gt;"LIBSETS_DROP_MECHANIC_MONSTER_NAME",VLOOKUP(Z157,'LibSets constants'!$I$4:$L$1000,3,FALSE),""),"")</f>
        <v/>
      </c>
      <c r="AB157" s="44" t="str">
        <f>IF(Z157&lt;&gt;"",IF(Z157&lt;&gt;"LIBSETS_DROP_MECHANIC_MONSTER_NAME",VLOOKUP(Z157,'LibSets constants'!$I$4:$L$1000,4,FALSE),""),"")</f>
        <v/>
      </c>
      <c r="AC157" s="3" t="str">
        <f>IF(G157&lt;&gt;"LIBSETS_SETTYPE_BATTLEGROUND",IF(G157&lt;&gt;"LIBSETS_SETTYPE_SPECIAL",IF(AD157&lt;&gt;"",VLOOKUP(AD157,'ESO zone constants'!$D$3:$H$4951,5,FALSE),""),""),"")</f>
        <v/>
      </c>
      <c r="AE157" s="45"/>
      <c r="AF157" s="44" t="str">
        <f>IF(AE157&lt;&gt;"",IF(AE157&lt;&gt;"LIBSETS_DROP_MECHANIC_MONSTER_NAME",VLOOKUP(AE157,'LibSets constants'!$I$4:$L$1000,3,FALSE),""),"")</f>
        <v/>
      </c>
      <c r="AG157" s="44" t="str">
        <f>IF(AE157&lt;&gt;"",IF(AE157&lt;&gt;"LIBSETS_DROP_MECHANIC_MONSTER_NAME",VLOOKUP(AE157,'LibSets constants'!$I$4:$L$1000,4,FALSE),""),"")</f>
        <v/>
      </c>
      <c r="AH157" s="3" t="str">
        <f>IF(G157&lt;&gt;"LIBSETS_SETTYPE_BATTLEGROUND",IF(G157&lt;&gt;"LIBSETS_SETTYPE_SPECIAL",IF(AI157&lt;&gt;"",VLOOKUP(AI157,'ESO zone constants'!$D$3:$H$4951,5,FALSE),""),""),"")</f>
        <v/>
      </c>
      <c r="AJ157" s="45"/>
      <c r="AK157" s="44" t="str">
        <f>IF(AJ157&lt;&gt;"",IF(AJ157&lt;&gt;"LIBSETS_DROP_MECHANIC_MONSTER_NAME",VLOOKUP(AJ157,'LibSets constants'!$I$4:$L$1000,3,FALSE),""),"")</f>
        <v/>
      </c>
      <c r="AL157" s="44" t="str">
        <f>IF(AJ157&lt;&gt;"",IF(AJ157&lt;&gt;"LIBSETS_DROP_MECHANIC_MONSTER_NAME",VLOOKUP(AJ157,'LibSets constants'!$I$4:$L$1000,4,FALSE),""),"")</f>
        <v/>
      </c>
      <c r="AM157" s="3" t="str">
        <f>IF(G157&lt;&gt;"LIBSETS_SETTYPE_BATTLEGROUND",IF(G157&lt;&gt;"LIBSETS_SETTYPE_SPECIAL",IF(AN157&lt;&gt;"",VLOOKUP(AN157,'ESO zone constants'!$D$3:$H$4951,5,FALSE),""),""),"")</f>
        <v/>
      </c>
      <c r="AO157" s="45"/>
      <c r="AP157" s="44" t="str">
        <f>IF(AO157&lt;&gt;"",IF(AO157&lt;&gt;"LIBSETS_DROP_MECHANIC_MONSTER_NAME",VLOOKUP(AO157,'LibSets constants'!$I$4:$L$1000,3,FALSE),""),"")</f>
        <v/>
      </c>
      <c r="AQ157" s="44" t="str">
        <f>IF(AO157&lt;&gt;"",IF(AO157&lt;&gt;"LIBSETS_DROP_MECHANIC_MONSTER_NAME",VLOOKUP(AO157,'LibSets constants'!$I$4:$L$1000,4,FALSE),""),"")</f>
        <v/>
      </c>
      <c r="AR157" s="3" t="str">
        <f>IF(G157&lt;&gt;"LIBSETS_SETTYPE_BATTLEGROUND",IF(G157&lt;&gt;"LIBSETS_SETTYPE_SPECIAL",IF(AS157&lt;&gt;"",VLOOKUP(AS157,'ESO zone constants'!$D$3:$H$4951,5,FALSE),""),""),"")</f>
        <v/>
      </c>
      <c r="AT157" s="45"/>
      <c r="AU157" s="44" t="str">
        <f>IF(AT157&lt;&gt;"",IF(AT157&lt;&gt;"LIBSETS_DROP_MECHANIC_MONSTER_NAME",VLOOKUP(AT157,'LibSets constants'!$I$4:$L$1000,3,FALSE),""),"")</f>
        <v/>
      </c>
      <c r="AV157" s="44" t="str">
        <f>IF(AT157&lt;&gt;"",IF(AT157&lt;&gt;"LIBSETS_DROP_MECHANIC_MONSTER_NAME",VLOOKUP(AT157,'LibSets constants'!$I$4:$L$1000,4,FALSE),""),"")</f>
        <v/>
      </c>
      <c r="AW157" s="21" t="str">
        <f t="shared" si="13"/>
        <v>[155] = {wayshrines={191,191,191,}, dlcId=DLC_BASE_GAME</v>
      </c>
      <c r="AX157" s="21" t="str">
        <f t="shared" si="14"/>
        <v>, zoneIds={126,931}, veteran=false</v>
      </c>
      <c r="AY157" s="21" t="str">
        <f t="shared" si="15"/>
        <v>, setType=LIBSETS_SETTYPE_DUNGEON</v>
      </c>
      <c r="AZ157" s="21" t="str">
        <f t="shared" si="16"/>
        <v>},</v>
      </c>
      <c r="BA157" s="21" t="str">
        <f t="shared" si="17"/>
        <v xml:space="preserve"> --Undaunted Bastion / Unerschrockenen-Bastion   [Elden Hollow I, Elden Hollow II]</v>
      </c>
    </row>
    <row r="158" spans="1:53" x14ac:dyDescent="0.25">
      <c r="A158" s="12">
        <v>298</v>
      </c>
      <c r="B158" t="s">
        <v>1193</v>
      </c>
      <c r="C158" t="s">
        <v>1194</v>
      </c>
      <c r="D158" s="3">
        <f t="shared" si="12"/>
        <v>298</v>
      </c>
      <c r="G158" s="8" t="s">
        <v>1652</v>
      </c>
      <c r="I158" t="s">
        <v>97</v>
      </c>
      <c r="J158" t="s">
        <v>97</v>
      </c>
      <c r="K158">
        <v>191</v>
      </c>
      <c r="L158">
        <v>191</v>
      </c>
      <c r="M158">
        <v>191</v>
      </c>
      <c r="N158">
        <v>0</v>
      </c>
      <c r="O158" s="70" t="s">
        <v>43</v>
      </c>
      <c r="P158" s="3">
        <f>IF(AND(G158&lt;&gt;"LIBSETS_SETTYPE_BATTLEGROUND",G158&lt;&gt;"LIBSETS_SETTYPE_SPECIAL",G158&lt;&gt;"LIBSETS_SETTYPE_MYTHIC"), IF(Q158&lt;&gt;"",VLOOKUP(Q158,'ESO zone constants'!$D$3:$H$9999,5,FALSE),""),"")</f>
        <v>126</v>
      </c>
      <c r="Q158" t="str">
        <f>IF(AND(O158&lt;&gt;"",NOT(ISERROR(O158))),O158, IF(AND(K158&lt;&gt;"",K158&gt;0,NOT(ISERROR(K158))),VLOOKUP(K158,'ESO wayshrine node constants'!$A$3:$D$9986,4,FALSE),""))</f>
        <v>Elden Hollow I</v>
      </c>
      <c r="S158" s="19" t="str">
        <f>IF(AND(R158&lt;&gt;"",NOT(ISERROR(R158))),R158,IF(P158&lt;&gt;"",IF(NOT(ISERROR(VLOOKUP(P158,'ESO Dungeon constants'!$D$3:$H$9999,5,FALSE))),VLOOKUP(P158,'ESO Dungeon constants'!$D$3:$I$9999,6,FALSE),VLOOKUP(P158,'ESO zone constants'!$H$3:$K$9985,4,FALSE)),""))</f>
        <v>DLC_BASE_GAME</v>
      </c>
      <c r="T158" s="3" t="str">
        <f>IF(S158&lt;&gt;"",VLOOKUP(S158,'LibSets constants'!$B$4:$C$1000,2,FALSE),"")</f>
        <v>Included in base game</v>
      </c>
      <c r="V158" s="44" t="str">
        <f>IF(U158&lt;&gt;"",IF(U158&lt;&gt;"LIBSETS_DROP_MECHANIC_MONSTER_NAME",VLOOKUP(U158,'LibSets constants'!$I$4:$L$1000,3,FALSE),""),"")</f>
        <v/>
      </c>
      <c r="W158" s="3" t="str">
        <f>IF(U158&lt;&gt;"",IF(U158&lt;&gt;"LIBSETS_DROP_MECHANIC_MONSTER_NAME",VLOOKUP(U158,'LibSets constants'!$I$4:$L$1000,4,FALSE),""),"")</f>
        <v/>
      </c>
      <c r="X158" s="3">
        <f>IF(G158&lt;&gt;"LIBSETS_SETTYPE_BATTLEGROUND",IF(G158&lt;&gt;"LIBSETS_SETTYPE_SPECIAL",IF(Y158&lt;&gt;"",VLOOKUP(Y158,'ESO zone constants'!$D$3:$H$4951,5,FALSE),""),""),"")</f>
        <v>931</v>
      </c>
      <c r="Y158" t="s">
        <v>56</v>
      </c>
      <c r="Z158" s="45"/>
      <c r="AA158" s="44" t="str">
        <f>IF(Z158&lt;&gt;"",IF(Z158&lt;&gt;"LIBSETS_DROP_MECHANIC_MONSTER_NAME",VLOOKUP(Z158,'LibSets constants'!$I$4:$L$1000,3,FALSE),""),"")</f>
        <v/>
      </c>
      <c r="AB158" s="44" t="str">
        <f>IF(Z158&lt;&gt;"",IF(Z158&lt;&gt;"LIBSETS_DROP_MECHANIC_MONSTER_NAME",VLOOKUP(Z158,'LibSets constants'!$I$4:$L$1000,4,FALSE),""),"")</f>
        <v/>
      </c>
      <c r="AC158" s="3" t="str">
        <f>IF(G158&lt;&gt;"LIBSETS_SETTYPE_BATTLEGROUND",IF(G158&lt;&gt;"LIBSETS_SETTYPE_SPECIAL",IF(AD158&lt;&gt;"",VLOOKUP(AD158,'ESO zone constants'!$D$3:$H$4951,5,FALSE),""),""),"")</f>
        <v/>
      </c>
      <c r="AE158" s="45"/>
      <c r="AF158" s="44" t="str">
        <f>IF(AE158&lt;&gt;"",IF(AE158&lt;&gt;"LIBSETS_DROP_MECHANIC_MONSTER_NAME",VLOOKUP(AE158,'LibSets constants'!$I$4:$L$1000,3,FALSE),""),"")</f>
        <v/>
      </c>
      <c r="AG158" s="44" t="str">
        <f>IF(AE158&lt;&gt;"",IF(AE158&lt;&gt;"LIBSETS_DROP_MECHANIC_MONSTER_NAME",VLOOKUP(AE158,'LibSets constants'!$I$4:$L$1000,4,FALSE),""),"")</f>
        <v/>
      </c>
      <c r="AH158" s="3" t="str">
        <f>IF(G158&lt;&gt;"LIBSETS_SETTYPE_BATTLEGROUND",IF(G158&lt;&gt;"LIBSETS_SETTYPE_SPECIAL",IF(AI158&lt;&gt;"",VLOOKUP(AI158,'ESO zone constants'!$D$3:$H$4951,5,FALSE),""),""),"")</f>
        <v/>
      </c>
      <c r="AJ158" s="45"/>
      <c r="AK158" s="44" t="str">
        <f>IF(AJ158&lt;&gt;"",IF(AJ158&lt;&gt;"LIBSETS_DROP_MECHANIC_MONSTER_NAME",VLOOKUP(AJ158,'LibSets constants'!$I$4:$L$1000,3,FALSE),""),"")</f>
        <v/>
      </c>
      <c r="AL158" s="44" t="str">
        <f>IF(AJ158&lt;&gt;"",IF(AJ158&lt;&gt;"LIBSETS_DROP_MECHANIC_MONSTER_NAME",VLOOKUP(AJ158,'LibSets constants'!$I$4:$L$1000,4,FALSE),""),"")</f>
        <v/>
      </c>
      <c r="AM158" s="3" t="str">
        <f>IF(G158&lt;&gt;"LIBSETS_SETTYPE_BATTLEGROUND",IF(G158&lt;&gt;"LIBSETS_SETTYPE_SPECIAL",IF(AN158&lt;&gt;"",VLOOKUP(AN158,'ESO zone constants'!$D$3:$H$4951,5,FALSE),""),""),"")</f>
        <v/>
      </c>
      <c r="AO158" s="45"/>
      <c r="AP158" s="44" t="str">
        <f>IF(AO158&lt;&gt;"",IF(AO158&lt;&gt;"LIBSETS_DROP_MECHANIC_MONSTER_NAME",VLOOKUP(AO158,'LibSets constants'!$I$4:$L$1000,3,FALSE),""),"")</f>
        <v/>
      </c>
      <c r="AQ158" s="44" t="str">
        <f>IF(AO158&lt;&gt;"",IF(AO158&lt;&gt;"LIBSETS_DROP_MECHANIC_MONSTER_NAME",VLOOKUP(AO158,'LibSets constants'!$I$4:$L$1000,4,FALSE),""),"")</f>
        <v/>
      </c>
      <c r="AR158" s="3" t="str">
        <f>IF(G158&lt;&gt;"LIBSETS_SETTYPE_BATTLEGROUND",IF(G158&lt;&gt;"LIBSETS_SETTYPE_SPECIAL",IF(AS158&lt;&gt;"",VLOOKUP(AS158,'ESO zone constants'!$D$3:$H$4951,5,FALSE),""),""),"")</f>
        <v/>
      </c>
      <c r="AT158" s="45"/>
      <c r="AU158" s="44" t="str">
        <f>IF(AT158&lt;&gt;"",IF(AT158&lt;&gt;"LIBSETS_DROP_MECHANIC_MONSTER_NAME",VLOOKUP(AT158,'LibSets constants'!$I$4:$L$1000,3,FALSE),""),"")</f>
        <v/>
      </c>
      <c r="AV158" s="44" t="str">
        <f>IF(AT158&lt;&gt;"",IF(AT158&lt;&gt;"LIBSETS_DROP_MECHANIC_MONSTER_NAME",VLOOKUP(AT158,'LibSets constants'!$I$4:$L$1000,4,FALSE),""),"")</f>
        <v/>
      </c>
      <c r="AW158" s="21" t="str">
        <f t="shared" si="13"/>
        <v>[298] = {wayshrines={191,191,191,}, dlcId=DLC_BASE_GAME</v>
      </c>
      <c r="AX158" s="21" t="str">
        <f t="shared" si="14"/>
        <v>, zoneIds={126,931}, veteran=false</v>
      </c>
      <c r="AY158" s="21" t="str">
        <f t="shared" si="15"/>
        <v>, setType=LIBSETS_SETTYPE_DUNGEON</v>
      </c>
      <c r="AZ158" s="21" t="str">
        <f t="shared" si="16"/>
        <v>},</v>
      </c>
      <c r="BA158" s="21" t="str">
        <f t="shared" si="17"/>
        <v xml:space="preserve"> --Light Speaker / Lichtsprecher   [Elden Hollow I, Elden Hollow II]</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constants'!$D$3:$H$9999,5,FALSE),""),"")</f>
        <v>117</v>
      </c>
      <c r="Q159" t="str">
        <f>IF(AND(O159&lt;&gt;"",NOT(ISERROR(O159))),O159, IF(AND(K159&lt;&gt;"",K159&gt;0,NOT(ISERROR(K159))),VLOOKUP(K159,'ESO wayshrine node constants'!$A$3:$D$9986,4,FALSE),""))</f>
        <v>Shadowfen</v>
      </c>
      <c r="S159" s="19" t="str">
        <f>IF(AND(R159&lt;&gt;"",NOT(ISERROR(R159))),R159,IF(P159&lt;&gt;"",IF(NOT(ISERROR(VLOOKUP(P159,'ESO Dungeon constants'!$D$3:$H$9999,5,FALSE))),VLOOKUP(P159,'ESO Dungeon constants'!$D$3:$I$9999,6,FALSE),VLOOKUP(P159,'ESO zone constants'!$H$3:$K$9985,4,FALSE)),""))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constants'!$D$3:$H$4951,5,FALSE),""),""),"")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constants'!$D$3:$H$4951,5,FALSE),""),""),"")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constants'!$D$3:$H$4951,5,FALSE),""),""),"")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constants'!$D$3:$H$4951,5,FALSE),""),""),"")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constants'!$D$3:$H$4951,5,FALSE),""),""),"")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335</v>
      </c>
      <c r="B160" t="s">
        <v>1260</v>
      </c>
      <c r="C160" t="s">
        <v>1261</v>
      </c>
      <c r="D160" s="3">
        <f t="shared" si="12"/>
        <v>335</v>
      </c>
      <c r="G160" s="8" t="s">
        <v>1652</v>
      </c>
      <c r="I160" t="s">
        <v>97</v>
      </c>
      <c r="J160" t="s">
        <v>97</v>
      </c>
      <c r="K160">
        <v>332</v>
      </c>
      <c r="L160">
        <v>332</v>
      </c>
      <c r="M160">
        <v>332</v>
      </c>
      <c r="N160">
        <v>0</v>
      </c>
      <c r="O160" s="70" t="s">
        <v>44</v>
      </c>
      <c r="P160" s="3">
        <f>IF(AND(G160&lt;&gt;"LIBSETS_SETTYPE_BATTLEGROUND",G160&lt;&gt;"LIBSETS_SETTYPE_SPECIAL",G160&lt;&gt;"LIBSETS_SETTYPE_MYTHIC"), IF(Q160&lt;&gt;"",VLOOKUP(Q160,'ESO zone constants'!$D$3:$H$9999,5,FALSE),""),"")</f>
        <v>974</v>
      </c>
      <c r="Q160" t="str">
        <f>IF(AND(O160&lt;&gt;"",NOT(ISERROR(O160))),O160, IF(AND(K160&lt;&gt;"",K160&gt;0,NOT(ISERROR(K160))),VLOOKUP(K160,'ESO wayshrine node constants'!$A$3:$D$9986,4,FALSE),""))</f>
        <v>Falkreath Hold</v>
      </c>
      <c r="S160" s="19" t="str">
        <f>IF(AND(R160&lt;&gt;"",NOT(ISERROR(R160))),R160,IF(P160&lt;&gt;"",IF(NOT(ISERROR(VLOOKUP(P160,'ESO Dungeon constants'!$D$3:$H$9999,5,FALSE))),VLOOKUP(P160,'ESO Dungeon constants'!$D$3:$I$9999,6,FALSE),VLOOKUP(P160,'ESO zone constants'!$H$3:$K$9985,4,FALSE)),""))</f>
        <v>DLC_HORNS_OF_THE_REACH</v>
      </c>
      <c r="T160" s="3" t="str">
        <f>IF(S160&lt;&gt;"",VLOOKUP(S160,'LibSets constants'!$B$4:$C$1000,2,FALSE),"")</f>
        <v>Horns of the Reach</v>
      </c>
      <c r="V160" s="44" t="str">
        <f>IF(U160&lt;&gt;"",IF(U160&lt;&gt;"LIBSETS_DROP_MECHANIC_MONSTER_NAME",VLOOKUP(U160,'LibSets constants'!$I$4:$L$1000,3,FALSE),""),"")</f>
        <v/>
      </c>
      <c r="W160" s="3" t="str">
        <f>IF(U160&lt;&gt;"",IF(U160&lt;&gt;"LIBSETS_DROP_MECHANIC_MONSTER_NAME",VLOOKUP(U160,'LibSets constants'!$I$4:$L$1000,4,FALSE),""),"")</f>
        <v/>
      </c>
      <c r="X160" s="3" t="str">
        <f>IF(G160&lt;&gt;"LIBSETS_SETTYPE_BATTLEGROUND",IF(G160&lt;&gt;"LIBSETS_SETTYPE_SPECIAL",IF(Y160&lt;&gt;"",VLOOKUP(Y160,'ESO zone constants'!$D$3:$H$4951,5,FALSE),""),""),"")</f>
        <v/>
      </c>
      <c r="Z160" s="45"/>
      <c r="AA160" s="44" t="str">
        <f>IF(Z160&lt;&gt;"",IF(Z160&lt;&gt;"LIBSETS_DROP_MECHANIC_MONSTER_NAME",VLOOKUP(Z160,'LibSets constants'!$I$4:$L$1000,3,FALSE),""),"")</f>
        <v/>
      </c>
      <c r="AB160" s="44" t="str">
        <f>IF(Z160&lt;&gt;"",IF(Z160&lt;&gt;"LIBSETS_DROP_MECHANIC_MONSTER_NAME",VLOOKUP(Z160,'LibSets constants'!$I$4:$L$1000,4,FALSE),""),"")</f>
        <v/>
      </c>
      <c r="AC160" s="3" t="str">
        <f>IF(G160&lt;&gt;"LIBSETS_SETTYPE_BATTLEGROUND",IF(G160&lt;&gt;"LIBSETS_SETTYPE_SPECIAL",IF(AD160&lt;&gt;"",VLOOKUP(AD160,'ESO zone constants'!$D$3:$H$4951,5,FALSE),""),""),"")</f>
        <v/>
      </c>
      <c r="AE160" s="45"/>
      <c r="AF160" s="44" t="str">
        <f>IF(AE160&lt;&gt;"",IF(AE160&lt;&gt;"LIBSETS_DROP_MECHANIC_MONSTER_NAME",VLOOKUP(AE160,'LibSets constants'!$I$4:$L$1000,3,FALSE),""),"")</f>
        <v/>
      </c>
      <c r="AG160" s="44" t="str">
        <f>IF(AE160&lt;&gt;"",IF(AE160&lt;&gt;"LIBSETS_DROP_MECHANIC_MONSTER_NAME",VLOOKUP(AE160,'LibSets constants'!$I$4:$L$1000,4,FALSE),""),"")</f>
        <v/>
      </c>
      <c r="AH160" s="3" t="str">
        <f>IF(G160&lt;&gt;"LIBSETS_SETTYPE_BATTLEGROUND",IF(G160&lt;&gt;"LIBSETS_SETTYPE_SPECIAL",IF(AI160&lt;&gt;"",VLOOKUP(AI160,'ESO zone constants'!$D$3:$H$4951,5,FALSE),""),""),"")</f>
        <v/>
      </c>
      <c r="AJ160" s="45"/>
      <c r="AK160" s="44" t="str">
        <f>IF(AJ160&lt;&gt;"",IF(AJ160&lt;&gt;"LIBSETS_DROP_MECHANIC_MONSTER_NAME",VLOOKUP(AJ160,'LibSets constants'!$I$4:$L$1000,3,FALSE),""),"")</f>
        <v/>
      </c>
      <c r="AL160" s="44" t="str">
        <f>IF(AJ160&lt;&gt;"",IF(AJ160&lt;&gt;"LIBSETS_DROP_MECHANIC_MONSTER_NAME",VLOOKUP(AJ160,'LibSets constants'!$I$4:$L$1000,4,FALSE),""),"")</f>
        <v/>
      </c>
      <c r="AM160" s="3" t="str">
        <f>IF(G160&lt;&gt;"LIBSETS_SETTYPE_BATTLEGROUND",IF(G160&lt;&gt;"LIBSETS_SETTYPE_SPECIAL",IF(AN160&lt;&gt;"",VLOOKUP(AN160,'ESO zone constants'!$D$3:$H$4951,5,FALSE),""),""),"")</f>
        <v/>
      </c>
      <c r="AO160" s="45"/>
      <c r="AP160" s="44" t="str">
        <f>IF(AO160&lt;&gt;"",IF(AO160&lt;&gt;"LIBSETS_DROP_MECHANIC_MONSTER_NAME",VLOOKUP(AO160,'LibSets constants'!$I$4:$L$1000,3,FALSE),""),"")</f>
        <v/>
      </c>
      <c r="AQ160" s="44" t="str">
        <f>IF(AO160&lt;&gt;"",IF(AO160&lt;&gt;"LIBSETS_DROP_MECHANIC_MONSTER_NAME",VLOOKUP(AO160,'LibSets constants'!$I$4:$L$1000,4,FALSE),""),"")</f>
        <v/>
      </c>
      <c r="AR160" s="3" t="str">
        <f>IF(G160&lt;&gt;"LIBSETS_SETTYPE_BATTLEGROUND",IF(G160&lt;&gt;"LIBSETS_SETTYPE_SPECIAL",IF(AS160&lt;&gt;"",VLOOKUP(AS160,'ESO zone constants'!$D$3:$H$4951,5,FALSE),""),""),"")</f>
        <v/>
      </c>
      <c r="AT160" s="45"/>
      <c r="AU160" s="44" t="str">
        <f>IF(AT160&lt;&gt;"",IF(AT160&lt;&gt;"LIBSETS_DROP_MECHANIC_MONSTER_NAME",VLOOKUP(AT160,'LibSets constants'!$I$4:$L$1000,3,FALSE),""),"")</f>
        <v/>
      </c>
      <c r="AV160" s="44" t="str">
        <f>IF(AT160&lt;&gt;"",IF(AT160&lt;&gt;"LIBSETS_DROP_MECHANIC_MONSTER_NAME",VLOOKUP(AT160,'LibSets constants'!$I$4:$L$1000,4,FALSE),""),"")</f>
        <v/>
      </c>
      <c r="AW160" s="21" t="str">
        <f t="shared" si="13"/>
        <v>[335] = {wayshrines={332,332,332,}, dlcId=DLC_HORNS_OF_THE_REACH</v>
      </c>
      <c r="AX160" s="21" t="str">
        <f t="shared" si="14"/>
        <v>, zoneIds={974}, veteran=false</v>
      </c>
      <c r="AY160" s="21" t="str">
        <f t="shared" si="15"/>
        <v>, setType=LIBSETS_SETTYPE_DUNGEON</v>
      </c>
      <c r="AZ160" s="21" t="str">
        <f t="shared" si="16"/>
        <v>},</v>
      </c>
      <c r="BA160" s="21" t="str">
        <f t="shared" si="17"/>
        <v xml:space="preserve"> --Draugr's Rest / Draugrruhe   [Falkreath Hold]</v>
      </c>
    </row>
    <row r="161" spans="1:53" x14ac:dyDescent="0.25">
      <c r="A161" s="12">
        <v>336</v>
      </c>
      <c r="B161" t="s">
        <v>1262</v>
      </c>
      <c r="C161" t="s">
        <v>1263</v>
      </c>
      <c r="D161" s="3">
        <f t="shared" si="12"/>
        <v>336</v>
      </c>
      <c r="G161" s="8" t="s">
        <v>1652</v>
      </c>
      <c r="I161" t="s">
        <v>97</v>
      </c>
      <c r="J161" t="s">
        <v>97</v>
      </c>
      <c r="K161">
        <v>332</v>
      </c>
      <c r="L161">
        <v>332</v>
      </c>
      <c r="M161">
        <v>332</v>
      </c>
      <c r="N161">
        <v>0</v>
      </c>
      <c r="O161" s="70" t="s">
        <v>44</v>
      </c>
      <c r="P161" s="3">
        <f>IF(AND(G161&lt;&gt;"LIBSETS_SETTYPE_BATTLEGROUND",G161&lt;&gt;"LIBSETS_SETTYPE_SPECIAL",G161&lt;&gt;"LIBSETS_SETTYPE_MYTHIC"), IF(Q161&lt;&gt;"",VLOOKUP(Q161,'ESO zone constants'!$D$3:$H$9999,5,FALSE),""),"")</f>
        <v>974</v>
      </c>
      <c r="Q161" t="str">
        <f>IF(AND(O161&lt;&gt;"",NOT(ISERROR(O161))),O161, IF(AND(K161&lt;&gt;"",K161&gt;0,NOT(ISERROR(K161))),VLOOKUP(K161,'ESO wayshrine node constants'!$A$3:$D$9986,4,FALSE),""))</f>
        <v>Falkreath Hold</v>
      </c>
      <c r="S161" s="19" t="str">
        <f>IF(AND(R161&lt;&gt;"",NOT(ISERROR(R161))),R161,IF(P161&lt;&gt;"",IF(NOT(ISERROR(VLOOKUP(P161,'ESO Dungeon constants'!$D$3:$H$9999,5,FALSE))),VLOOKUP(P161,'ESO Dungeon constants'!$D$3:$I$9999,6,FALSE),VLOOKUP(P161,'ESO zone constants'!$H$3:$K$9985,4,FALSE)),""))</f>
        <v>DLC_HORNS_OF_THE_REACH</v>
      </c>
      <c r="T161" s="3" t="str">
        <f>IF(S161&lt;&gt;"",VLOOKUP(S161,'LibSets constants'!$B$4:$C$1000,2,FALSE),"")</f>
        <v>Horns of the Reach</v>
      </c>
      <c r="V161" s="44" t="str">
        <f>IF(U161&lt;&gt;"",IF(U161&lt;&gt;"LIBSETS_DROP_MECHANIC_MONSTER_NAME",VLOOKUP(U161,'LibSets constants'!$I$4:$L$1000,3,FALSE),""),"")</f>
        <v/>
      </c>
      <c r="W161" s="3" t="str">
        <f>IF(U161&lt;&gt;"",IF(U161&lt;&gt;"LIBSETS_DROP_MECHANIC_MONSTER_NAME",VLOOKUP(U161,'LibSets constants'!$I$4:$L$1000,4,FALSE),""),"")</f>
        <v/>
      </c>
      <c r="X161" s="3" t="str">
        <f>IF(G161&lt;&gt;"LIBSETS_SETTYPE_BATTLEGROUND",IF(G161&lt;&gt;"LIBSETS_SETTYPE_SPECIAL",IF(Y161&lt;&gt;"",VLOOKUP(Y161,'ESO zone constants'!$D$3:$H$4951,5,FALSE),""),""),"")</f>
        <v/>
      </c>
      <c r="Z161" s="45"/>
      <c r="AA161" s="44" t="str">
        <f>IF(Z161&lt;&gt;"",IF(Z161&lt;&gt;"LIBSETS_DROP_MECHANIC_MONSTER_NAME",VLOOKUP(Z161,'LibSets constants'!$I$4:$L$1000,3,FALSE),""),"")</f>
        <v/>
      </c>
      <c r="AB161" s="44" t="str">
        <f>IF(Z161&lt;&gt;"",IF(Z161&lt;&gt;"LIBSETS_DROP_MECHANIC_MONSTER_NAME",VLOOKUP(Z161,'LibSets constants'!$I$4:$L$1000,4,FALSE),""),"")</f>
        <v/>
      </c>
      <c r="AC161" s="3" t="str">
        <f>IF(G161&lt;&gt;"LIBSETS_SETTYPE_BATTLEGROUND",IF(G161&lt;&gt;"LIBSETS_SETTYPE_SPECIAL",IF(AD161&lt;&gt;"",VLOOKUP(AD161,'ESO zone constants'!$D$3:$H$4951,5,FALSE),""),""),"")</f>
        <v/>
      </c>
      <c r="AE161" s="45"/>
      <c r="AF161" s="44" t="str">
        <f>IF(AE161&lt;&gt;"",IF(AE161&lt;&gt;"LIBSETS_DROP_MECHANIC_MONSTER_NAME",VLOOKUP(AE161,'LibSets constants'!$I$4:$L$1000,3,FALSE),""),"")</f>
        <v/>
      </c>
      <c r="AG161" s="44" t="str">
        <f>IF(AE161&lt;&gt;"",IF(AE161&lt;&gt;"LIBSETS_DROP_MECHANIC_MONSTER_NAME",VLOOKUP(AE161,'LibSets constants'!$I$4:$L$1000,4,FALSE),""),"")</f>
        <v/>
      </c>
      <c r="AH161" s="3" t="str">
        <f>IF(G161&lt;&gt;"LIBSETS_SETTYPE_BATTLEGROUND",IF(G161&lt;&gt;"LIBSETS_SETTYPE_SPECIAL",IF(AI161&lt;&gt;"",VLOOKUP(AI161,'ESO zone constants'!$D$3:$H$4951,5,FALSE),""),""),"")</f>
        <v/>
      </c>
      <c r="AJ161" s="45"/>
      <c r="AK161" s="44" t="str">
        <f>IF(AJ161&lt;&gt;"",IF(AJ161&lt;&gt;"LIBSETS_DROP_MECHANIC_MONSTER_NAME",VLOOKUP(AJ161,'LibSets constants'!$I$4:$L$1000,3,FALSE),""),"")</f>
        <v/>
      </c>
      <c r="AL161" s="44" t="str">
        <f>IF(AJ161&lt;&gt;"",IF(AJ161&lt;&gt;"LIBSETS_DROP_MECHANIC_MONSTER_NAME",VLOOKUP(AJ161,'LibSets constants'!$I$4:$L$1000,4,FALSE),""),"")</f>
        <v/>
      </c>
      <c r="AM161" s="3" t="str">
        <f>IF(G161&lt;&gt;"LIBSETS_SETTYPE_BATTLEGROUND",IF(G161&lt;&gt;"LIBSETS_SETTYPE_SPECIAL",IF(AN161&lt;&gt;"",VLOOKUP(AN161,'ESO zone constants'!$D$3:$H$4951,5,FALSE),""),""),"")</f>
        <v/>
      </c>
      <c r="AO161" s="45"/>
      <c r="AP161" s="44" t="str">
        <f>IF(AO161&lt;&gt;"",IF(AO161&lt;&gt;"LIBSETS_DROP_MECHANIC_MONSTER_NAME",VLOOKUP(AO161,'LibSets constants'!$I$4:$L$1000,3,FALSE),""),"")</f>
        <v/>
      </c>
      <c r="AQ161" s="44" t="str">
        <f>IF(AO161&lt;&gt;"",IF(AO161&lt;&gt;"LIBSETS_DROP_MECHANIC_MONSTER_NAME",VLOOKUP(AO161,'LibSets constants'!$I$4:$L$1000,4,FALSE),""),"")</f>
        <v/>
      </c>
      <c r="AR161" s="3" t="str">
        <f>IF(G161&lt;&gt;"LIBSETS_SETTYPE_BATTLEGROUND",IF(G161&lt;&gt;"LIBSETS_SETTYPE_SPECIAL",IF(AS161&lt;&gt;"",VLOOKUP(AS161,'ESO zone constants'!$D$3:$H$4951,5,FALSE),""),""),"")</f>
        <v/>
      </c>
      <c r="AT161" s="45"/>
      <c r="AU161" s="44" t="str">
        <f>IF(AT161&lt;&gt;"",IF(AT161&lt;&gt;"LIBSETS_DROP_MECHANIC_MONSTER_NAME",VLOOKUP(AT161,'LibSets constants'!$I$4:$L$1000,3,FALSE),""),"")</f>
        <v/>
      </c>
      <c r="AV161" s="44" t="str">
        <f>IF(AT161&lt;&gt;"",IF(AT161&lt;&gt;"LIBSETS_DROP_MECHANIC_MONSTER_NAME",VLOOKUP(AT161,'LibSets constants'!$I$4:$L$1000,4,FALSE),""),"")</f>
        <v/>
      </c>
      <c r="AW161" s="21" t="str">
        <f t="shared" si="13"/>
        <v>[336] = {wayshrines={332,332,332,}, dlcId=DLC_HORNS_OF_THE_REACH</v>
      </c>
      <c r="AX161" s="21" t="str">
        <f t="shared" si="14"/>
        <v>, zoneIds={974}, veteran=false</v>
      </c>
      <c r="AY161" s="21" t="str">
        <f t="shared" si="15"/>
        <v>, setType=LIBSETS_SETTYPE_DUNGEON</v>
      </c>
      <c r="AZ161" s="21" t="str">
        <f t="shared" si="16"/>
        <v>},</v>
      </c>
      <c r="BA161" s="21" t="str">
        <f t="shared" si="17"/>
        <v xml:space="preserve"> --Pillar of Nirn / Säulen von Nirn   [Falkreath Hold]</v>
      </c>
    </row>
    <row r="162" spans="1:53" x14ac:dyDescent="0.25">
      <c r="A162" s="12">
        <v>337</v>
      </c>
      <c r="B162" t="s">
        <v>1264</v>
      </c>
      <c r="C162" t="s">
        <v>1265</v>
      </c>
      <c r="D162" s="3">
        <f t="shared" si="12"/>
        <v>337</v>
      </c>
      <c r="G162" s="8" t="s">
        <v>1652</v>
      </c>
      <c r="I162" t="s">
        <v>97</v>
      </c>
      <c r="J162" t="s">
        <v>97</v>
      </c>
      <c r="K162">
        <v>332</v>
      </c>
      <c r="L162">
        <v>332</v>
      </c>
      <c r="M162">
        <v>332</v>
      </c>
      <c r="N162">
        <v>0</v>
      </c>
      <c r="O162" s="70" t="s">
        <v>44</v>
      </c>
      <c r="P162" s="3">
        <f>IF(AND(G162&lt;&gt;"LIBSETS_SETTYPE_BATTLEGROUND",G162&lt;&gt;"LIBSETS_SETTYPE_SPECIAL",G162&lt;&gt;"LIBSETS_SETTYPE_MYTHIC"), IF(Q162&lt;&gt;"",VLOOKUP(Q162,'ESO zone constants'!$D$3:$H$9999,5,FALSE),""),"")</f>
        <v>974</v>
      </c>
      <c r="Q162" t="str">
        <f>IF(AND(O162&lt;&gt;"",NOT(ISERROR(O162))),O162, IF(AND(K162&lt;&gt;"",K162&gt;0,NOT(ISERROR(K162))),VLOOKUP(K162,'ESO wayshrine node constants'!$A$3:$D$9986,4,FALSE),""))</f>
        <v>Falkreath Hold</v>
      </c>
      <c r="S162" s="19" t="str">
        <f>IF(AND(R162&lt;&gt;"",NOT(ISERROR(R162))),R162,IF(P162&lt;&gt;"",IF(NOT(ISERROR(VLOOKUP(P162,'ESO Dungeon constants'!$D$3:$H$9999,5,FALSE))),VLOOKUP(P162,'ESO Dungeon constants'!$D$3:$I$9999,6,FALSE),VLOOKUP(P162,'ESO zone constants'!$H$3:$K$9985,4,FALSE)),""))</f>
        <v>DLC_HORNS_OF_THE_REACH</v>
      </c>
      <c r="T162" s="3" t="str">
        <f>IF(S162&lt;&gt;"",VLOOKUP(S162,'LibSets constants'!$B$4:$C$1000,2,FALSE),"")</f>
        <v>Horns of the Reach</v>
      </c>
      <c r="V162" s="44" t="str">
        <f>IF(U162&lt;&gt;"",IF(U162&lt;&gt;"LIBSETS_DROP_MECHANIC_MONSTER_NAME",VLOOKUP(U162,'LibSets constants'!$I$4:$L$1000,3,FALSE),""),"")</f>
        <v/>
      </c>
      <c r="W162" s="44" t="str">
        <f>IF(U162&lt;&gt;"",IF(U162&lt;&gt;"LIBSETS_DROP_MECHANIC_MONSTER_NAME",VLOOKUP(U162,'LibSets constants'!$I$4:$L$1000,4,FALSE),""),"")</f>
        <v/>
      </c>
      <c r="X162" s="3" t="str">
        <f>IF(G162&lt;&gt;"LIBSETS_SETTYPE_BATTLEGROUND",IF(G162&lt;&gt;"LIBSETS_SETTYPE_SPECIAL",IF(Y162&lt;&gt;"",VLOOKUP(Y162,'ESO zone constants'!$D$3:$H$4951,5,FALSE),""),""),"")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constants'!$D$3:$H$4951,5,FALSE),""),""),"")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constants'!$D$3:$H$4951,5,FALSE),""),""),"")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constants'!$D$3:$H$4951,5,FALSE),""),""),"")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constants'!$D$3:$H$4951,5,FALSE),""),""),"")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[337] = {wayshrines={332,332,332,}, dlcId=DLC_HORNS_OF_THE_REACH</v>
      </c>
      <c r="AX162" s="21" t="str">
        <f t="shared" si="14"/>
        <v>, zoneIds={974}, veteran=false</v>
      </c>
      <c r="AY162" s="21" t="str">
        <f t="shared" si="15"/>
        <v>, setType=LIBSETS_SETTYPE_DUNGEON</v>
      </c>
      <c r="AZ162" s="21" t="str">
        <f t="shared" si="16"/>
        <v>},</v>
      </c>
      <c r="BA162" s="21" t="str">
        <f t="shared" si="17"/>
        <v xml:space="preserve"> --Ironblood / Eisenblut   [Falkreath Hold]</v>
      </c>
    </row>
    <row r="163" spans="1:53" x14ac:dyDescent="0.25">
      <c r="A163" s="12">
        <v>343</v>
      </c>
      <c r="B163" t="s">
        <v>1273</v>
      </c>
      <c r="C163" t="s">
        <v>1274</v>
      </c>
      <c r="D163" s="3">
        <f t="shared" si="12"/>
        <v>343</v>
      </c>
      <c r="G163" s="8" t="s">
        <v>1652</v>
      </c>
      <c r="I163" t="s">
        <v>97</v>
      </c>
      <c r="J163" t="s">
        <v>97</v>
      </c>
      <c r="K163">
        <v>341</v>
      </c>
      <c r="L163">
        <v>341</v>
      </c>
      <c r="M163">
        <v>341</v>
      </c>
      <c r="N163">
        <v>0</v>
      </c>
      <c r="O163" s="70" t="s">
        <v>69</v>
      </c>
      <c r="P163" s="3">
        <f>IF(AND(G163&lt;&gt;"LIBSETS_SETTYPE_BATTLEGROUND",G163&lt;&gt;"LIBSETS_SETTYPE_SPECIAL",G163&lt;&gt;"LIBSETS_SETTYPE_MYTHIC"), IF(Q163&lt;&gt;"",VLOOKUP(Q163,'ESO zone constants'!$D$3:$H$9999,5,FALSE),""),"")</f>
        <v>1009</v>
      </c>
      <c r="Q163" t="str">
        <f>IF(AND(O163&lt;&gt;"",NOT(ISERROR(O163))),O163, IF(AND(K163&lt;&gt;"",K163&gt;0,NOT(ISERROR(K163))),VLOOKUP(K163,'ESO wayshrine node constants'!$A$3:$D$9986,4,FALSE),""))</f>
        <v>Fang Lair</v>
      </c>
      <c r="S163" s="19" t="str">
        <f>IF(AND(R163&lt;&gt;"",NOT(ISERROR(R163))),R163,IF(P163&lt;&gt;"",IF(NOT(ISERROR(VLOOKUP(P163,'ESO Dungeon constants'!$D$3:$H$9999,5,FALSE))),VLOOKUP(P163,'ESO Dungeon constants'!$D$3:$I$9999,6,FALSE),VLOOKUP(P163,'ESO zone constants'!$H$3:$K$9985,4,FALSE)),""))</f>
        <v>DLC_DRAGON_BONES</v>
      </c>
      <c r="T163" s="3" t="str">
        <f>IF(S163&lt;&gt;"",VLOOKUP(S163,'LibSets constants'!$B$4:$C$1000,2,FALSE),"")</f>
        <v>Dragon Bones</v>
      </c>
      <c r="V163" s="44" t="str">
        <f>IF(U163&lt;&gt;"",IF(U163&lt;&gt;"LIBSETS_DROP_MECHANIC_MONSTER_NAME",VLOOKUP(U163,'LibSets constants'!$I$4:$L$1000,3,FALSE),""),"")</f>
        <v/>
      </c>
      <c r="W163" s="44" t="str">
        <f>IF(U163&lt;&gt;"",IF(U163&lt;&gt;"LIBSETS_DROP_MECHANIC_MONSTER_NAME",VLOOKUP(U163,'LibSets constants'!$I$4:$L$1000,4,FALSE),""),"")</f>
        <v/>
      </c>
      <c r="X163" s="3" t="str">
        <f>IF(G163&lt;&gt;"LIBSETS_SETTYPE_BATTLEGROUND",IF(G163&lt;&gt;"LIBSETS_SETTYPE_SPECIAL",IF(Y163&lt;&gt;"",VLOOKUP(Y163,'ESO zone constants'!$D$3:$H$4951,5,FALSE),""),""),"")</f>
        <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constants'!$D$3:$H$4951,5,FALSE),""),""),"")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constants'!$D$3:$H$4951,5,FALSE),""),""),"")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constants'!$D$3:$H$4951,5,FALSE),""),""),"")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constants'!$D$3:$H$4951,5,FALSE),""),""),"")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[343] = {wayshrines={341,341,341,}, dlcId=DLC_DRAGON_BONES</v>
      </c>
      <c r="AX163" s="21" t="str">
        <f t="shared" si="14"/>
        <v>, zoneIds={1009}, veteran=false</v>
      </c>
      <c r="AY163" s="21" t="str">
        <f t="shared" si="15"/>
        <v>, setType=LIBSETS_SETTYPE_DUNGEON</v>
      </c>
      <c r="AZ163" s="21" t="str">
        <f t="shared" si="16"/>
        <v>},</v>
      </c>
      <c r="BA163" s="21" t="str">
        <f t="shared" si="17"/>
        <v xml:space="preserve"> --Caluurion's Legacy / Caluurions Erbe   [Fang Lair]</v>
      </c>
    </row>
    <row r="164" spans="1:53" x14ac:dyDescent="0.25">
      <c r="A164" s="12">
        <v>344</v>
      </c>
      <c r="B164" t="s">
        <v>1275</v>
      </c>
      <c r="C164" t="s">
        <v>1276</v>
      </c>
      <c r="D164" s="3">
        <f t="shared" si="12"/>
        <v>344</v>
      </c>
      <c r="G164" s="8" t="s">
        <v>1652</v>
      </c>
      <c r="I164" t="s">
        <v>97</v>
      </c>
      <c r="J164" t="s">
        <v>97</v>
      </c>
      <c r="K164">
        <v>341</v>
      </c>
      <c r="L164">
        <v>341</v>
      </c>
      <c r="M164">
        <v>341</v>
      </c>
      <c r="N164">
        <v>0</v>
      </c>
      <c r="O164" s="70" t="s">
        <v>69</v>
      </c>
      <c r="P164" s="3">
        <f>IF(AND(G164&lt;&gt;"LIBSETS_SETTYPE_BATTLEGROUND",G164&lt;&gt;"LIBSETS_SETTYPE_SPECIAL",G164&lt;&gt;"LIBSETS_SETTYPE_MYTHIC"), IF(Q164&lt;&gt;"",VLOOKUP(Q164,'ESO zone constants'!$D$3:$H$9999,5,FALSE),""),"")</f>
        <v>1009</v>
      </c>
      <c r="Q164" t="str">
        <f>IF(AND(O164&lt;&gt;"",NOT(ISERROR(O164))),O164, IF(AND(K164&lt;&gt;"",K164&gt;0,NOT(ISERROR(K164))),VLOOKUP(K164,'ESO wayshrine node constants'!$A$3:$D$9986,4,FALSE),""))</f>
        <v>Fang Lair</v>
      </c>
      <c r="S164" s="19" t="str">
        <f>IF(AND(R164&lt;&gt;"",NOT(ISERROR(R164))),R164,IF(P164&lt;&gt;"",IF(NOT(ISERROR(VLOOKUP(P164,'ESO Dungeon constants'!$D$3:$H$9999,5,FALSE))),VLOOKUP(P164,'ESO Dungeon constants'!$D$3:$I$9999,6,FALSE),VLOOKUP(P164,'ESO zone constants'!$H$3:$K$9985,4,FALSE)),""))</f>
        <v>DLC_DRAGON_BONES</v>
      </c>
      <c r="T164" s="3" t="str">
        <f>IF(S164&lt;&gt;"",VLOOKUP(S164,'LibSets constants'!$B$4:$C$1000,2,FALSE),"")</f>
        <v>Dragon Bones</v>
      </c>
      <c r="V164" s="44" t="str">
        <f>IF(U164&lt;&gt;"",IF(U164&lt;&gt;"LIBSETS_DROP_MECHANIC_MONSTER_NAME",VLOOKUP(U164,'LibSets constants'!$I$4:$L$1000,3,FALSE),""),"")</f>
        <v/>
      </c>
      <c r="W164" s="44" t="str">
        <f>IF(U164&lt;&gt;"",IF(U164&lt;&gt;"LIBSETS_DROP_MECHANIC_MONSTER_NAME",VLOOKUP(U164,'LibSets constants'!$I$4:$L$1000,4,FALSE),""),"")</f>
        <v/>
      </c>
      <c r="X164" s="3" t="str">
        <f>IF(G164&lt;&gt;"LIBSETS_SETTYPE_BATTLEGROUND",IF(G164&lt;&gt;"LIBSETS_SETTYPE_SPECIAL",IF(Y164&lt;&gt;"",VLOOKUP(Y164,'ESO zone constants'!$D$3:$H$4951,5,FALSE),""),""),"")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constants'!$D$3:$H$4951,5,FALSE),""),""),"")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constants'!$D$3:$H$4951,5,FALSE),""),""),"")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constants'!$D$3:$H$4951,5,FALSE),""),""),"")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constants'!$D$3:$H$4951,5,FALSE),""),""),"")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[344] = {wayshrines={341,341,341,}, dlcId=DLC_DRAGON_BONES</v>
      </c>
      <c r="AX164" s="21" t="str">
        <f t="shared" si="14"/>
        <v>, zoneIds={1009}, veteran=false</v>
      </c>
      <c r="AY164" s="21" t="str">
        <f t="shared" si="15"/>
        <v>, setType=LIBSETS_SETTYPE_DUNGEON</v>
      </c>
      <c r="AZ164" s="21" t="str">
        <f t="shared" si="16"/>
        <v>},</v>
      </c>
      <c r="BA164" s="21" t="str">
        <f t="shared" si="17"/>
        <v xml:space="preserve"> --Trappings of Invigoration / Stärkungsprunk   [Fang Lair]</v>
      </c>
    </row>
    <row r="165" spans="1:53" x14ac:dyDescent="0.25">
      <c r="A165" s="12">
        <v>345</v>
      </c>
      <c r="B165" t="s">
        <v>1277</v>
      </c>
      <c r="C165" t="s">
        <v>1278</v>
      </c>
      <c r="D165" s="3">
        <f t="shared" si="12"/>
        <v>345</v>
      </c>
      <c r="G165" s="8" t="s">
        <v>1652</v>
      </c>
      <c r="I165" t="s">
        <v>97</v>
      </c>
      <c r="J165" t="s">
        <v>97</v>
      </c>
      <c r="K165">
        <v>341</v>
      </c>
      <c r="L165">
        <v>341</v>
      </c>
      <c r="M165">
        <v>341</v>
      </c>
      <c r="N165">
        <v>0</v>
      </c>
      <c r="O165" s="70" t="s">
        <v>69</v>
      </c>
      <c r="P165" s="3">
        <f>IF(AND(G165&lt;&gt;"LIBSETS_SETTYPE_BATTLEGROUND",G165&lt;&gt;"LIBSETS_SETTYPE_SPECIAL",G165&lt;&gt;"LIBSETS_SETTYPE_MYTHIC"), IF(Q165&lt;&gt;"",VLOOKUP(Q165,'ESO zone constants'!$D$3:$H$9999,5,FALSE),""),"")</f>
        <v>1009</v>
      </c>
      <c r="Q165" t="str">
        <f>IF(AND(O165&lt;&gt;"",NOT(ISERROR(O165))),O165, IF(AND(K165&lt;&gt;"",K165&gt;0,NOT(ISERROR(K165))),VLOOKUP(K165,'ESO wayshrine node constants'!$A$3:$D$9986,4,FALSE),""))</f>
        <v>Fang Lair</v>
      </c>
      <c r="S165" s="19" t="str">
        <f>IF(AND(R165&lt;&gt;"",NOT(ISERROR(R165))),R165,IF(P165&lt;&gt;"",IF(NOT(ISERROR(VLOOKUP(P165,'ESO Dungeon constants'!$D$3:$H$9999,5,FALSE))),VLOOKUP(P165,'ESO Dungeon constants'!$D$3:$I$9999,6,FALSE),VLOOKUP(P165,'ESO zone constants'!$H$3:$K$9985,4,FALSE)),""))</f>
        <v>DLC_DRAGON_BONES</v>
      </c>
      <c r="T165" s="3" t="str">
        <f>IF(S165&lt;&gt;"",VLOOKUP(S165,'LibSets constants'!$B$4:$C$1000,2,FALSE),"")</f>
        <v>Dragon Bones</v>
      </c>
      <c r="V165" s="44" t="str">
        <f>IF(U165&lt;&gt;"",IF(U165&lt;&gt;"LIBSETS_DROP_MECHANIC_MONSTER_NAME",VLOOKUP(U165,'LibSets constants'!$I$4:$L$1000,3,FALSE),""),"")</f>
        <v/>
      </c>
      <c r="W165" s="44" t="str">
        <f>IF(U165&lt;&gt;"",IF(U165&lt;&gt;"LIBSETS_DROP_MECHANIC_MONSTER_NAME",VLOOKUP(U165,'LibSets constants'!$I$4:$L$1000,4,FALSE),""),"")</f>
        <v/>
      </c>
      <c r="X165" s="3" t="str">
        <f>IF(G165&lt;&gt;"LIBSETS_SETTYPE_BATTLEGROUND",IF(G165&lt;&gt;"LIBSETS_SETTYPE_SPECIAL",IF(Y165&lt;&gt;"",VLOOKUP(Y165,'ESO zone constants'!$D$3:$H$4951,5,FALSE),""),""),"")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constants'!$D$3:$H$4951,5,FALSE),""),""),"")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constants'!$D$3:$H$4951,5,FALSE),""),""),"")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constants'!$D$3:$H$4951,5,FALSE),""),""),"")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constants'!$D$3:$H$4951,5,FALSE),""),""),"")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[345] = {wayshrines={341,341,341,}, dlcId=DLC_DRAGON_BONES</v>
      </c>
      <c r="AX165" s="21" t="str">
        <f t="shared" si="14"/>
        <v>, zoneIds={1009}, veteran=false</v>
      </c>
      <c r="AY165" s="21" t="str">
        <f t="shared" si="15"/>
        <v>, setType=LIBSETS_SETTYPE_DUNGEON</v>
      </c>
      <c r="AZ165" s="21" t="str">
        <f t="shared" si="16"/>
        <v>},</v>
      </c>
      <c r="BA165" s="21" t="str">
        <f t="shared" si="17"/>
        <v xml:space="preserve"> --Ulfnor's Favor / Ulfnors Gunst   [Fang Lair]</v>
      </c>
    </row>
    <row r="166" spans="1:53" x14ac:dyDescent="0.25">
      <c r="A166" s="12">
        <v>429</v>
      </c>
      <c r="B166" t="s">
        <v>1424</v>
      </c>
      <c r="C166" t="s">
        <v>1425</v>
      </c>
      <c r="D166" s="3">
        <f t="shared" si="12"/>
        <v>429</v>
      </c>
      <c r="G166" s="8" t="s">
        <v>1652</v>
      </c>
      <c r="I166" t="s">
        <v>97</v>
      </c>
      <c r="J166" t="s">
        <v>97</v>
      </c>
      <c r="K166">
        <v>389</v>
      </c>
      <c r="L166">
        <v>389</v>
      </c>
      <c r="M166">
        <v>389</v>
      </c>
      <c r="N166">
        <v>0</v>
      </c>
      <c r="O166" s="70" t="s">
        <v>64</v>
      </c>
      <c r="P166" s="3">
        <f>IF(AND(G166&lt;&gt;"LIBSETS_SETTYPE_BATTLEGROUND",G166&lt;&gt;"LIBSETS_SETTYPE_SPECIAL",G166&lt;&gt;"LIBSETS_SETTYPE_MYTHIC"), IF(Q166&lt;&gt;"",VLOOKUP(Q166,'ESO zone constants'!$D$3:$H$9999,5,FALSE),""),"")</f>
        <v>1080</v>
      </c>
      <c r="Q166" t="str">
        <f>IF(AND(O166&lt;&gt;"",NOT(ISERROR(O166))),O166, IF(AND(K166&lt;&gt;"",K166&gt;0,NOT(ISERROR(K166))),VLOOKUP(K166,'ESO wayshrine node constants'!$A$3:$D$9986,4,FALSE),""))</f>
        <v>Frostvault</v>
      </c>
      <c r="S166" s="19" t="str">
        <f>IF(AND(R166&lt;&gt;"",NOT(ISERROR(R166))),R166,IF(P166&lt;&gt;"",IF(NOT(ISERROR(VLOOKUP(P166,'ESO Dungeon constants'!$D$3:$H$9999,5,FALSE))),VLOOKUP(P166,'ESO Dungeon constants'!$D$3:$I$9999,6,FALSE),VLOOKUP(P166,'ESO zone constants'!$H$3:$K$9985,4,FALSE)),""))</f>
        <v>DLC_WRATHSTONE</v>
      </c>
      <c r="T166" s="3" t="str">
        <f>IF(S166&lt;&gt;"",VLOOKUP(S166,'LibSets constants'!$B$4:$C$1000,2,FALSE),"")</f>
        <v>Wrathstone</v>
      </c>
      <c r="V166" s="44" t="str">
        <f>IF(U166&lt;&gt;"",IF(U166&lt;&gt;"LIBSETS_DROP_MECHANIC_MONSTER_NAME",VLOOKUP(U166,'LibSets constants'!$I$4:$L$1000,3,FALSE),""),"")</f>
        <v/>
      </c>
      <c r="W166" s="44" t="str">
        <f>IF(U166&lt;&gt;"",IF(U166&lt;&gt;"LIBSETS_DROP_MECHANIC_MONSTER_NAME",VLOOKUP(U166,'LibSets constants'!$I$4:$L$1000,4,FALSE),""),"")</f>
        <v/>
      </c>
      <c r="X166" s="3" t="str">
        <f>IF(G166&lt;&gt;"LIBSETS_SETTYPE_BATTLEGROUND",IF(G166&lt;&gt;"LIBSETS_SETTYPE_SPECIAL",IF(Y166&lt;&gt;"",VLOOKUP(Y166,'ESO zone constants'!$D$3:$H$4951,5,FALSE),""),""),"")</f>
        <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constants'!$D$3:$H$4951,5,FALSE),""),""),"")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constants'!$D$3:$H$4951,5,FALSE),""),""),"")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constants'!$D$3:$H$4951,5,FALSE),""),""),"")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constants'!$D$3:$H$4951,5,FALSE),""),""),"")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[429] = {wayshrines={389,389,389,}, dlcId=DLC_WRATHSTONE</v>
      </c>
      <c r="AX166" s="21" t="str">
        <f t="shared" si="14"/>
        <v>, zoneIds={1080}, veteran=false</v>
      </c>
      <c r="AY166" s="21" t="str">
        <f t="shared" si="15"/>
        <v>, setType=LIBSETS_SETTYPE_DUNGEON</v>
      </c>
      <c r="AZ166" s="21" t="str">
        <f t="shared" si="16"/>
        <v>},</v>
      </c>
      <c r="BA166" s="21" t="str">
        <f t="shared" si="17"/>
        <v xml:space="preserve"> --Mighty Glacier / Mächtiger Gletscher   [Frostvault]</v>
      </c>
    </row>
    <row r="167" spans="1:53" x14ac:dyDescent="0.25">
      <c r="A167" s="12">
        <v>430</v>
      </c>
      <c r="B167" t="s">
        <v>1426</v>
      </c>
      <c r="C167" t="s">
        <v>1427</v>
      </c>
      <c r="D167" s="3">
        <f t="shared" si="12"/>
        <v>430</v>
      </c>
      <c r="G167" s="8" t="s">
        <v>1652</v>
      </c>
      <c r="I167" t="s">
        <v>97</v>
      </c>
      <c r="J167" t="s">
        <v>97</v>
      </c>
      <c r="K167">
        <v>389</v>
      </c>
      <c r="L167">
        <v>389</v>
      </c>
      <c r="M167">
        <v>389</v>
      </c>
      <c r="N167">
        <v>0</v>
      </c>
      <c r="O167" s="70" t="s">
        <v>64</v>
      </c>
      <c r="P167" s="3">
        <f>IF(AND(G167&lt;&gt;"LIBSETS_SETTYPE_BATTLEGROUND",G167&lt;&gt;"LIBSETS_SETTYPE_SPECIAL",G167&lt;&gt;"LIBSETS_SETTYPE_MYTHIC"), IF(Q167&lt;&gt;"",VLOOKUP(Q167,'ESO zone constants'!$D$3:$H$9999,5,FALSE),""),"")</f>
        <v>1080</v>
      </c>
      <c r="Q167" t="str">
        <f>IF(AND(O167&lt;&gt;"",NOT(ISERROR(O167))),O167, IF(AND(K167&lt;&gt;"",K167&gt;0,NOT(ISERROR(K167))),VLOOKUP(K167,'ESO wayshrine node constants'!$A$3:$D$9986,4,FALSE),""))</f>
        <v>Frostvault</v>
      </c>
      <c r="S167" s="19" t="str">
        <f>IF(AND(R167&lt;&gt;"",NOT(ISERROR(R167))),R167,IF(P167&lt;&gt;"",IF(NOT(ISERROR(VLOOKUP(P167,'ESO Dungeon constants'!$D$3:$H$9999,5,FALSE))),VLOOKUP(P167,'ESO Dungeon constants'!$D$3:$I$9999,6,FALSE),VLOOKUP(P167,'ESO zone constants'!$H$3:$K$9985,4,FALSE)),""))</f>
        <v>DLC_WRATHSTONE</v>
      </c>
      <c r="T167" s="3" t="str">
        <f>IF(S167&lt;&gt;"",VLOOKUP(S167,'LibSets constants'!$B$4:$C$1000,2,FALSE),"")</f>
        <v>Wrathstone</v>
      </c>
      <c r="V167" s="44" t="str">
        <f>IF(U167&lt;&gt;"",IF(U167&lt;&gt;"LIBSETS_DROP_MECHANIC_MONSTER_NAME",VLOOKUP(U167,'LibSets constants'!$I$4:$L$1000,3,FALSE),""),"")</f>
        <v/>
      </c>
      <c r="W167" s="44" t="str">
        <f>IF(U167&lt;&gt;"",IF(U167&lt;&gt;"LIBSETS_DROP_MECHANIC_MONSTER_NAME",VLOOKUP(U167,'LibSets constants'!$I$4:$L$1000,4,FALSE),""),"")</f>
        <v/>
      </c>
      <c r="X167" s="3" t="str">
        <f>IF(G167&lt;&gt;"LIBSETS_SETTYPE_BATTLEGROUND",IF(G167&lt;&gt;"LIBSETS_SETTYPE_SPECIAL",IF(Y167&lt;&gt;"",VLOOKUP(Y167,'ESO zone constants'!$D$3:$H$4951,5,FALSE),""),""),"")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constants'!$D$3:$H$4951,5,FALSE),""),""),"")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constants'!$D$3:$H$4951,5,FALSE),""),""),"")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constants'!$D$3:$H$4951,5,FALSE),""),""),"")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constants'!$D$3:$H$4951,5,FALSE),""),""),"")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[430] = {wayshrines={389,389,389,}, dlcId=DLC_WRATHSTONE</v>
      </c>
      <c r="AX167" s="21" t="str">
        <f t="shared" si="14"/>
        <v>, zoneIds={1080}, veteran=false</v>
      </c>
      <c r="AY167" s="21" t="str">
        <f t="shared" si="15"/>
        <v>, setType=LIBSETS_SETTYPE_DUNGEON</v>
      </c>
      <c r="AZ167" s="21" t="str">
        <f t="shared" si="16"/>
        <v>},</v>
      </c>
      <c r="BA167" s="21" t="str">
        <f t="shared" si="17"/>
        <v xml:space="preserve"> --Tzogvin's Warband / Tzogvins Kriegstrupp   [Frostvault]</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constants'!$D$3:$H$9999,5,FALSE),""),"")</f>
        <v>643</v>
      </c>
      <c r="Q168" t="str">
        <f>IF(AND(O168&lt;&gt;"",NOT(ISERROR(O168))),O168, IF(AND(K168&lt;&gt;"",K168&gt;0,NOT(ISERROR(K168))),VLOOKUP(K168,'ESO wayshrine node constants'!$A$3:$D$9986,4,FALSE),""))</f>
        <v>Imperial Sewers</v>
      </c>
      <c r="S168" s="19" t="str">
        <f>IF(AND(R168&lt;&gt;"",NOT(ISERROR(R168))),R168,IF(P168&lt;&gt;"",IF(NOT(ISERROR(VLOOKUP(P168,'ESO Dungeon constants'!$D$3:$H$9999,5,FALSE))),VLOOKUP(P168,'ESO Dungeon constants'!$D$3:$I$9999,6,FALSE),VLOOKUP(P168,'ESO zone constants'!$H$3:$K$9985,4,FALSE)),""))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constants'!$D$3:$H$4951,5,FALSE),""),""),"")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constants'!$D$3:$H$4951,5,FALSE),""),""),"")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constants'!$D$3:$H$4951,5,FALSE),""),""),"")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constants'!$D$3:$H$4951,5,FALSE),""),""),"")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constants'!$D$3:$H$4951,5,FALSE),""),""),"")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constants'!$D$3:$H$9999,5,FALSE),""),"")</f>
        <v>643</v>
      </c>
      <c r="Q169" t="str">
        <f>IF(AND(O169&lt;&gt;"",NOT(ISERROR(O169))),O169, IF(AND(K169&lt;&gt;"",K169&gt;0,NOT(ISERROR(K169))),VLOOKUP(K169,'ESO wayshrine node constants'!$A$3:$D$9986,4,FALSE),""))</f>
        <v>Imperial Sewers</v>
      </c>
      <c r="S169" s="19" t="str">
        <f>IF(AND(R169&lt;&gt;"",NOT(ISERROR(R169))),R169,IF(P169&lt;&gt;"",IF(NOT(ISERROR(VLOOKUP(P169,'ESO Dungeon constants'!$D$3:$H$9999,5,FALSE))),VLOOKUP(P169,'ESO Dungeon constants'!$D$3:$I$9999,6,FALSE),VLOOKUP(P169,'ESO zone constants'!$H$3:$K$9985,4,FALSE)),""))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constants'!$D$3:$H$4951,5,FALSE),""),""),"")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constants'!$D$3:$H$4951,5,FALSE),""),""),"")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constants'!$D$3:$H$4951,5,FALSE),""),""),"")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constants'!$D$3:$H$4951,5,FALSE),""),""),"")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constants'!$D$3:$H$4951,5,FALSE),""),""),"")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constants'!$D$3:$H$9999,5,FALSE),""),"")</f>
        <v>643</v>
      </c>
      <c r="Q170" t="str">
        <f>IF(AND(O170&lt;&gt;"",NOT(ISERROR(O170))),O170, IF(AND(K170&lt;&gt;"",K170&gt;0,NOT(ISERROR(K170))),VLOOKUP(K170,'ESO wayshrine node constants'!$A$3:$D$9986,4,FALSE),""))</f>
        <v>Imperial Sewers</v>
      </c>
      <c r="S170" s="19" t="str">
        <f>IF(AND(R170&lt;&gt;"",NOT(ISERROR(R170))),R170,IF(P170&lt;&gt;"",IF(NOT(ISERROR(VLOOKUP(P170,'ESO Dungeon constants'!$D$3:$H$9999,5,FALSE))),VLOOKUP(P170,'ESO Dungeon constants'!$D$3:$I$9999,6,FALSE),VLOOKUP(P170,'ESO zone constants'!$H$3:$K$9985,4,FALSE)),""))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constants'!$D$3:$H$4951,5,FALSE),""),""),"")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constants'!$D$3:$H$4951,5,FALSE),""),""),"")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constants'!$D$3:$H$4951,5,FALSE),""),""),"")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constants'!$D$3:$H$4951,5,FALSE),""),""),"")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constants'!$D$3:$H$4951,5,FALSE),""),""),"")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constants'!$D$3:$H$9999,5,FALSE),""),"")</f>
        <v>584</v>
      </c>
      <c r="Q171" t="str">
        <f>IF(AND(O171&lt;&gt;"",NOT(ISERROR(O171))),O171, IF(AND(K171&lt;&gt;"",K171&gt;0,NOT(ISERROR(K171))),VLOOKUP(K171,'ESO wayshrine node constants'!$A$3:$D$9986,4,FALSE),""))</f>
        <v>Imperial City</v>
      </c>
      <c r="S171" s="19" t="str">
        <f>IF(AND(R171&lt;&gt;"",NOT(ISERROR(R171))),R171,IF(P171&lt;&gt;"",IF(NOT(ISERROR(VLOOKUP(P171,'ESO Dungeon constants'!$D$3:$H$9999,5,FALSE))),VLOOKUP(P171,'ESO Dungeon constants'!$D$3:$I$9999,6,FALSE),VLOOKUP(P171,'ESO zone constants'!$H$3:$K$9985,4,FALSE)),""))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3" t="str">
        <f>IF(U171&lt;&gt;"",IF(U171&lt;&gt;"LIBSETS_DROP_MECHANIC_MONSTER_NAME",VLOOKUP(U171,'LibSets constants'!$I$4:$L$1000,4,FALSE),""),"")</f>
        <v>Tägliches Zufallsverlies Belohnungsemail</v>
      </c>
      <c r="X171" s="3" t="str">
        <f>IF(G171&lt;&gt;"LIBSETS_SETTYPE_BATTLEGROUND",IF(G171&lt;&gt;"LIBSETS_SETTYPE_SPECIAL",IF(Y171&lt;&gt;"",VLOOKUP(Y171,'ESO zone constants'!$D$3:$H$4951,5,FALSE),""),""),"")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constants'!$D$3:$H$4951,5,FALSE),""),""),"")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constants'!$D$3:$H$4951,5,FALSE),""),""),"")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constants'!$D$3:$H$4951,5,FALSE),""),""),"")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constants'!$D$3:$H$4951,5,FALSE),""),""),"")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constants'!$D$3:$H$9999,5,FALSE),""),"")</f>
        <v>584</v>
      </c>
      <c r="Q172" t="str">
        <f>IF(AND(O172&lt;&gt;"",NOT(ISERROR(O172))),O172, IF(AND(K172&lt;&gt;"",K172&gt;0,NOT(ISERROR(K172))),VLOOKUP(K172,'ESO wayshrine node constants'!$A$3:$D$9986,4,FALSE),""))</f>
        <v>Imperial City</v>
      </c>
      <c r="S172" s="19" t="str">
        <f>IF(AND(R172&lt;&gt;"",NOT(ISERROR(R172))),R172,IF(P172&lt;&gt;"",IF(NOT(ISERROR(VLOOKUP(P172,'ESO Dungeon constants'!$D$3:$H$9999,5,FALSE))),VLOOKUP(P172,'ESO Dungeon constants'!$D$3:$I$9999,6,FALSE),VLOOKUP(P172,'ESO zone constants'!$H$3:$K$9985,4,FALSE)),""))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3" t="str">
        <f>IF(U172&lt;&gt;"",IF(U172&lt;&gt;"LIBSETS_DROP_MECHANIC_MONSTER_NAME",VLOOKUP(U172,'LibSets constants'!$I$4:$L$1000,4,FALSE),""),"")</f>
        <v>Tägliches Zufallsverlies Belohnungsemail</v>
      </c>
      <c r="X172" s="3" t="str">
        <f>IF(G172&lt;&gt;"LIBSETS_SETTYPE_BATTLEGROUND",IF(G172&lt;&gt;"LIBSETS_SETTYPE_SPECIAL",IF(Y172&lt;&gt;"",VLOOKUP(Y172,'ESO zone constants'!$D$3:$H$4951,5,FALSE),""),""),"")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constants'!$D$3:$H$4951,5,FALSE),""),""),"")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constants'!$D$3:$H$4951,5,FALSE),""),""),"")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constants'!$D$3:$H$4951,5,FALSE),""),""),"")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constants'!$D$3:$H$4951,5,FALSE),""),""),"")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constants'!$D$3:$H$9999,5,FALSE),""),"")</f>
        <v>584</v>
      </c>
      <c r="Q173" t="str">
        <f>IF(AND(O173&lt;&gt;"",NOT(ISERROR(O173))),O173, IF(AND(K173&lt;&gt;"",K173&gt;0,NOT(ISERROR(K173))),VLOOKUP(K173,'ESO wayshrine node constants'!$A$3:$D$9986,4,FALSE),""))</f>
        <v>Imperial City</v>
      </c>
      <c r="S173" s="19" t="str">
        <f>IF(AND(R173&lt;&gt;"",NOT(ISERROR(R173))),R173,IF(P173&lt;&gt;"",IF(NOT(ISERROR(VLOOKUP(P173,'ESO Dungeon constants'!$D$3:$H$9999,5,FALSE))),VLOOKUP(P173,'ESO Dungeon constants'!$D$3:$I$9999,6,FALSE),VLOOKUP(P173,'ESO zone constants'!$H$3:$K$9985,4,FALSE)),""))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3" t="str">
        <f>IF(U173&lt;&gt;"",IF(U173&lt;&gt;"LIBSETS_DROP_MECHANIC_MONSTER_NAME",VLOOKUP(U173,'LibSets constants'!$I$4:$L$1000,4,FALSE),""),"")</f>
        <v>Tägliches Zufallsverlies Belohnungsemail</v>
      </c>
      <c r="X173" s="3" t="str">
        <f>IF(G173&lt;&gt;"LIBSETS_SETTYPE_BATTLEGROUND",IF(G173&lt;&gt;"LIBSETS_SETTYPE_SPECIAL",IF(Y173&lt;&gt;"",VLOOKUP(Y173,'ESO zone constants'!$D$3:$H$4951,5,FALSE),""),""),"")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constants'!$D$3:$H$4951,5,FALSE),""),""),"")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constants'!$D$3:$H$4951,5,FALSE),""),""),"")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constants'!$D$3:$H$4951,5,FALSE),""),""),"")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constants'!$D$3:$H$4951,5,FALSE),""),""),"")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constants'!$D$3:$H$9999,5,FALSE),""),"")</f>
        <v>684</v>
      </c>
      <c r="Q174" t="str">
        <f>IF(AND(O174&lt;&gt;"",NOT(ISERROR(O174))),O174, IF(AND(K174&lt;&gt;"",K174&gt;0,NOT(ISERROR(K174))),VLOOKUP(K174,'ESO wayshrine node constants'!$A$3:$D$9986,4,FALSE),""))</f>
        <v>Wrothgar</v>
      </c>
      <c r="S174" s="19" t="str">
        <f>IF(AND(R174&lt;&gt;"",NOT(ISERROR(R174))),R174,IF(P174&lt;&gt;"",IF(NOT(ISERROR(VLOOKUP(P174,'ESO Dungeon constants'!$D$3:$H$9999,5,FALSE))),VLOOKUP(P174,'ESO Dungeon constants'!$D$3:$I$9999,6,FALSE),VLOOKUP(P174,'ESO zone constants'!$H$3:$K$9985,4,FALSE)),""))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constants'!$D$3:$H$4951,5,FALSE),""),""),"")</f>
        <v>684</v>
      </c>
      <c r="Y174" t="str">
        <f>VLOOKUP(L174,'ESO wayshrine node constants'!$A$3:$D$9986,4,FALSE)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constants'!$D$3:$H$4951,5,FALSE),""),""),"")</f>
        <v>684</v>
      </c>
      <c r="AD174" t="str">
        <f>VLOOKUP(M174,'ESO wayshrine node constants'!$A$3:$D$9986,4,FALSE)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constants'!$D$3:$H$4951,5,FALSE),""),""),"")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constants'!$D$3:$H$4951,5,FALSE),""),""),"")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constants'!$D$3:$H$4951,5,FALSE),""),""),"")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constants'!$D$3:$H$9999,5,FALSE),""),"")</f>
        <v>684</v>
      </c>
      <c r="Q175" t="str">
        <f>IF(AND(O175&lt;&gt;"",NOT(ISERROR(O175))),O175, IF(AND(K175&lt;&gt;"",K175&gt;0,NOT(ISERROR(K175))),VLOOKUP(K175,'ESO wayshrine node constants'!$A$3:$D$9986,4,FALSE),""))</f>
        <v>Wrothgar</v>
      </c>
      <c r="S175" s="19" t="str">
        <f>IF(AND(R175&lt;&gt;"",NOT(ISERROR(R175))),R175,IF(P175&lt;&gt;"",IF(NOT(ISERROR(VLOOKUP(P175,'ESO Dungeon constants'!$D$3:$H$9999,5,FALSE))),VLOOKUP(P175,'ESO Dungeon constants'!$D$3:$I$9999,6,FALSE),VLOOKUP(P175,'ESO zone constants'!$H$3:$K$9985,4,FALSE)),""))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constants'!$D$3:$H$4951,5,FALSE),""),""),"")</f>
        <v>684</v>
      </c>
      <c r="Y175" t="str">
        <f>VLOOKUP(L175,'ESO wayshrine node constants'!$A$3:$D$9986,4,FALSE)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constants'!$D$3:$H$4951,5,FALSE),""),""),"")</f>
        <v>684</v>
      </c>
      <c r="AD175" t="str">
        <f>VLOOKUP(M175,'ESO wayshrine node constants'!$A$3:$D$9986,4,FALSE)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constants'!$D$3:$H$4951,5,FALSE),""),""),"")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constants'!$D$3:$H$4951,5,FALSE),""),""),"")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constants'!$D$3:$H$4951,5,FALSE),""),""),"")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constants'!$D$3:$H$9999,5,FALSE),""),"")</f>
        <v/>
      </c>
      <c r="Q176" t="str">
        <f>IF(AND(O176&lt;&gt;"",NOT(ISERROR(O176))),O176, IF(AND(K176&lt;&gt;"",K176&gt;0,NOT(ISERROR(K176))),VLOOKUP(K176,'ESO wayshrine node constants'!$A$3:$D$9986,4,FALSE),""))</f>
        <v/>
      </c>
      <c r="R176" s="70"/>
      <c r="S176" s="19" t="str">
        <f>IF(AND(R176&lt;&gt;"",NOT(ISERROR(R176))),R176,IF(P176&lt;&gt;"",IF(NOT(ISERROR(VLOOKUP(P176,'ESO Dungeon constants'!$D$3:$H$9999,5,FALSE))),VLOOKUP(P176,'ESO Dungeon constants'!$D$3:$I$9999,6,FALSE),VLOOKUP(P176,'ESO zone constants'!$H$3:$K$9985,4,FALSE)),""))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constants'!$D$3:$H$4951,5,FALSE),""),""),"")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constants'!$D$3:$H$4951,5,FALSE),""),""),"")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constants'!$D$3:$H$4951,5,FALSE),""),""),"")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constants'!$D$3:$H$4951,5,FALSE),""),""),"")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constants'!$D$3:$H$4951,5,FALSE),""),""),"")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constants'!$D$3:$H$9999,5,FALSE),""),"")</f>
        <v>684</v>
      </c>
      <c r="Q177" t="str">
        <f>IF(AND(O177&lt;&gt;"",NOT(ISERROR(O177))),O177, IF(AND(K177&lt;&gt;"",K177&gt;0,NOT(ISERROR(K177))),VLOOKUP(K177,'ESO wayshrine node constants'!$A$3:$D$9986,4,FALSE),""))</f>
        <v>Wrothgar</v>
      </c>
      <c r="S177" s="19" t="str">
        <f>IF(AND(R177&lt;&gt;"",NOT(ISERROR(R177))),R177,IF(P177&lt;&gt;"",IF(NOT(ISERROR(VLOOKUP(P177,'ESO Dungeon constants'!$D$3:$H$9999,5,FALSE))),VLOOKUP(P177,'ESO Dungeon constants'!$D$3:$I$9999,6,FALSE),VLOOKUP(P177,'ESO zone constants'!$H$3:$K$9985,4,FALSE)),""))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constants'!$D$3:$H$4951,5,FALSE),""),""),"")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constants'!$D$3:$H$4951,5,FALSE),""),""),"")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constants'!$D$3:$H$4951,5,FALSE),""),""),"")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constants'!$D$3:$H$4951,5,FALSE),""),""),"")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constants'!$D$3:$H$4951,5,FALSE),""),""),"")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249</v>
      </c>
      <c r="L178">
        <v>249</v>
      </c>
      <c r="M178">
        <v>249</v>
      </c>
      <c r="N178">
        <v>0</v>
      </c>
      <c r="O178" s="70" t="s">
        <v>457</v>
      </c>
      <c r="P178" s="3">
        <f>IF(AND(G178&lt;&gt;"LIBSETS_SETTYPE_BATTLEGROUND",G178&lt;&gt;"LIBSETS_SETTYPE_SPECIAL",G178&lt;&gt;"LIBSETS_SETTYPE_MYTHIC"), IF(Q178&lt;&gt;"",VLOOKUP(Q178,'ESO zone constants'!$D$3:$H$9999,5,FALSE),""),"")</f>
        <v>677</v>
      </c>
      <c r="Q178" t="str">
        <f>IF(AND(O178&lt;&gt;"",NOT(ISERROR(O178))),O178, IF(AND(K178&lt;&gt;"",K178&gt;0,NOT(ISERROR(K178))),VLOOKUP(K178,'ESO wayshrine node constants'!$A$3:$D$9986,4,FALSE),""))</f>
        <v>Maelstrom Arena</v>
      </c>
      <c r="S178" s="19" t="str">
        <f>IF(AND(R178&lt;&gt;"",NOT(ISERROR(R178))),R178,IF(P178&lt;&gt;"",IF(NOT(ISERROR(VLOOKUP(P178,'ESO Dungeon constants'!$D$3:$H$9999,5,FALSE))),VLOOKUP(P178,'ESO Dungeon constants'!$D$3:$I$9999,6,FALSE),VLOOKUP(P178,'ESO zone constants'!$H$3:$K$9985,4,FALSE)),""))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constants'!$D$3:$H$4951,5,FALSE),""),""),"")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constants'!$D$3:$H$4951,5,FALSE),""),""),"")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constants'!$D$3:$H$4951,5,FALSE),""),""),"")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constants'!$D$3:$H$4951,5,FALSE),""),""),"")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constants'!$D$3:$H$4951,5,FALSE),""),""),"")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constants'!$D$3:$H$9999,5,FALSE),""),"")</f>
        <v>684</v>
      </c>
      <c r="Q179" t="str">
        <f>IF(AND(O179&lt;&gt;"",NOT(ISERROR(O179))),O179, IF(AND(K179&lt;&gt;"",K179&gt;0,NOT(ISERROR(K179))),VLOOKUP(K179,'ESO wayshrine node constants'!$A$3:$D$9986,4,FALSE),""))</f>
        <v>Wrothgar</v>
      </c>
      <c r="S179" s="19" t="str">
        <f>IF(AND(R179&lt;&gt;"",NOT(ISERROR(R179))),R179,IF(P179&lt;&gt;"",IF(NOT(ISERROR(VLOOKUP(P179,'ESO Dungeon constants'!$D$3:$H$9999,5,FALSE))),VLOOKUP(P179,'ESO Dungeon constants'!$D$3:$I$9999,6,FALSE),VLOOKUP(P179,'ESO zone constants'!$H$3:$K$9985,4,FALSE)),""))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constants'!$D$3:$H$4951,5,FALSE),""),""),"")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constants'!$D$3:$H$4951,5,FALSE),""),""),"")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constants'!$D$3:$H$4951,5,FALSE),""),""),"")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constants'!$D$3:$H$4951,5,FALSE),""),""),"")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constants'!$D$3:$H$4951,5,FALSE),""),""),"")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249</v>
      </c>
      <c r="L180">
        <v>249</v>
      </c>
      <c r="M180">
        <v>249</v>
      </c>
      <c r="N180">
        <v>0</v>
      </c>
      <c r="O180" s="70" t="s">
        <v>457</v>
      </c>
      <c r="P180" s="3">
        <f>IF(AND(G180&lt;&gt;"LIBSETS_SETTYPE_BATTLEGROUND",G180&lt;&gt;"LIBSETS_SETTYPE_SPECIAL",G180&lt;&gt;"LIBSETS_SETTYPE_MYTHIC"), IF(Q180&lt;&gt;"",VLOOKUP(Q180,'ESO zone constants'!$D$3:$H$9999,5,FALSE),""),"")</f>
        <v>677</v>
      </c>
      <c r="Q180" t="str">
        <f>IF(AND(O180&lt;&gt;"",NOT(ISERROR(O180))),O180, IF(AND(K180&lt;&gt;"",K180&gt;0,NOT(ISERROR(K180))),VLOOKUP(K180,'ESO wayshrine node constants'!$A$3:$D$9986,4,FALSE),""))</f>
        <v>Maelstrom Arena</v>
      </c>
      <c r="S180" s="19" t="str">
        <f>IF(AND(R180&lt;&gt;"",NOT(ISERROR(R180))),R180,IF(P180&lt;&gt;"",IF(NOT(ISERROR(VLOOKUP(P180,'ESO Dungeon constants'!$D$3:$H$9999,5,FALSE))),VLOOKUP(P180,'ESO Dungeon constants'!$D$3:$I$9999,6,FALSE),VLOOKUP(P180,'ESO zone constants'!$H$3:$K$9985,4,FALSE)),""))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constants'!$D$3:$H$4951,5,FALSE),""),""),"")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constants'!$D$3:$H$4951,5,FALSE),""),""),"")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constants'!$D$3:$H$4951,5,FALSE),""),""),"")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constants'!$D$3:$H$4951,5,FALSE),""),""),"")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constants'!$D$3:$H$4951,5,FALSE),""),""),"")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249</v>
      </c>
      <c r="L181">
        <v>249</v>
      </c>
      <c r="M181">
        <v>249</v>
      </c>
      <c r="N181">
        <v>0</v>
      </c>
      <c r="O181" s="70" t="s">
        <v>457</v>
      </c>
      <c r="P181" s="3">
        <f>IF(AND(G181&lt;&gt;"LIBSETS_SETTYPE_BATTLEGROUND",G181&lt;&gt;"LIBSETS_SETTYPE_SPECIAL",G181&lt;&gt;"LIBSETS_SETTYPE_MYTHIC"), IF(Q181&lt;&gt;"",VLOOKUP(Q181,'ESO zone constants'!$D$3:$H$9999,5,FALSE),""),"")</f>
        <v>677</v>
      </c>
      <c r="Q181" t="str">
        <f>IF(AND(O181&lt;&gt;"",NOT(ISERROR(O181))),O181, IF(AND(K181&lt;&gt;"",K181&gt;0,NOT(ISERROR(K181))),VLOOKUP(K181,'ESO wayshrine node constants'!$A$3:$D$9986,4,FALSE),""))</f>
        <v>Maelstrom Arena</v>
      </c>
      <c r="S181" s="19" t="str">
        <f>IF(AND(R181&lt;&gt;"",NOT(ISERROR(R181))),R181,IF(P181&lt;&gt;"",IF(NOT(ISERROR(VLOOKUP(P181,'ESO Dungeon constants'!$D$3:$H$9999,5,FALSE))),VLOOKUP(P181,'ESO Dungeon constants'!$D$3:$I$9999,6,FALSE),VLOOKUP(P181,'ESO zone constants'!$H$3:$K$9985,4,FALSE)),""))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constants'!$D$3:$H$4951,5,FALSE),""),""),"")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constants'!$D$3:$H$4951,5,FALSE),""),""),"")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constants'!$D$3:$H$4951,5,FALSE),""),""),"")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constants'!$D$3:$H$4951,5,FALSE),""),""),"")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constants'!$D$3:$H$4951,5,FALSE),""),""),"")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249</v>
      </c>
      <c r="L182">
        <v>249</v>
      </c>
      <c r="M182">
        <v>249</v>
      </c>
      <c r="N182">
        <v>0</v>
      </c>
      <c r="O182" s="70" t="s">
        <v>457</v>
      </c>
      <c r="P182" s="3">
        <f>IF(AND(G182&lt;&gt;"LIBSETS_SETTYPE_BATTLEGROUND",G182&lt;&gt;"LIBSETS_SETTYPE_SPECIAL",G182&lt;&gt;"LIBSETS_SETTYPE_MYTHIC"), IF(Q182&lt;&gt;"",VLOOKUP(Q182,'ESO zone constants'!$D$3:$H$9999,5,FALSE),""),"")</f>
        <v>677</v>
      </c>
      <c r="Q182" t="str">
        <f>IF(AND(O182&lt;&gt;"",NOT(ISERROR(O182))),O182, IF(AND(K182&lt;&gt;"",K182&gt;0,NOT(ISERROR(K182))),VLOOKUP(K182,'ESO wayshrine node constants'!$A$3:$D$9986,4,FALSE),""))</f>
        <v>Maelstrom Arena</v>
      </c>
      <c r="S182" s="19" t="str">
        <f>IF(AND(R182&lt;&gt;"",NOT(ISERROR(R182))),R182,IF(P182&lt;&gt;"",IF(NOT(ISERROR(VLOOKUP(P182,'ESO Dungeon constants'!$D$3:$H$9999,5,FALSE))),VLOOKUP(P182,'ESO Dungeon constants'!$D$3:$I$9999,6,FALSE),VLOOKUP(P182,'ESO zone constants'!$H$3:$K$9985,4,FALSE)),""))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constants'!$D$3:$H$4951,5,FALSE),""),""),"")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constants'!$D$3:$H$4951,5,FALSE),""),""),"")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constants'!$D$3:$H$4951,5,FALSE),""),""),"")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constants'!$D$3:$H$4951,5,FALSE),""),""),"")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constants'!$D$3:$H$4951,5,FALSE),""),""),"")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249</v>
      </c>
      <c r="L183">
        <v>249</v>
      </c>
      <c r="M183">
        <v>249</v>
      </c>
      <c r="N183">
        <v>0</v>
      </c>
      <c r="O183" s="70" t="s">
        <v>457</v>
      </c>
      <c r="P183" s="3">
        <f>IF(AND(G183&lt;&gt;"LIBSETS_SETTYPE_BATTLEGROUND",G183&lt;&gt;"LIBSETS_SETTYPE_SPECIAL",G183&lt;&gt;"LIBSETS_SETTYPE_MYTHIC"), IF(Q183&lt;&gt;"",VLOOKUP(Q183,'ESO zone constants'!$D$3:$H$9999,5,FALSE),""),"")</f>
        <v>677</v>
      </c>
      <c r="Q183" t="str">
        <f>IF(AND(O183&lt;&gt;"",NOT(ISERROR(O183))),O183, IF(AND(K183&lt;&gt;"",K183&gt;0,NOT(ISERROR(K183))),VLOOKUP(K183,'ESO wayshrine node constants'!$A$3:$D$9986,4,FALSE),""))</f>
        <v>Maelstrom Arena</v>
      </c>
      <c r="S183" s="19" t="str">
        <f>IF(AND(R183&lt;&gt;"",NOT(ISERROR(R183))),R183,IF(P183&lt;&gt;"",IF(NOT(ISERROR(VLOOKUP(P183,'ESO Dungeon constants'!$D$3:$H$9999,5,FALSE))),VLOOKUP(P183,'ESO Dungeon constants'!$D$3:$I$9999,6,FALSE),VLOOKUP(P183,'ESO zone constants'!$H$3:$K$9985,4,FALSE)),""))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constants'!$D$3:$H$4951,5,FALSE),""),""),"")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constants'!$D$3:$H$4951,5,FALSE),""),""),"")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constants'!$D$3:$H$4951,5,FALSE),""),""),"")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constants'!$D$3:$H$4951,5,FALSE),""),""),"")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constants'!$D$3:$H$4951,5,FALSE),""),""),"")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249</v>
      </c>
      <c r="L184">
        <v>249</v>
      </c>
      <c r="M184">
        <v>249</v>
      </c>
      <c r="N184">
        <v>0</v>
      </c>
      <c r="O184" s="70" t="s">
        <v>457</v>
      </c>
      <c r="P184" s="3">
        <f>IF(AND(G184&lt;&gt;"LIBSETS_SETTYPE_BATTLEGROUND",G184&lt;&gt;"LIBSETS_SETTYPE_SPECIAL",G184&lt;&gt;"LIBSETS_SETTYPE_MYTHIC"), IF(Q184&lt;&gt;"",VLOOKUP(Q184,'ESO zone constants'!$D$3:$H$9999,5,FALSE),""),"")</f>
        <v>677</v>
      </c>
      <c r="Q184" t="str">
        <f>IF(AND(O184&lt;&gt;"",NOT(ISERROR(O184))),O184, IF(AND(K184&lt;&gt;"",K184&gt;0,NOT(ISERROR(K184))),VLOOKUP(K184,'ESO wayshrine node constants'!$A$3:$D$9986,4,FALSE),""))</f>
        <v>Maelstrom Arena</v>
      </c>
      <c r="S184" s="19" t="str">
        <f>IF(AND(R184&lt;&gt;"",NOT(ISERROR(R184))),R184,IF(P184&lt;&gt;"",IF(NOT(ISERROR(VLOOKUP(P184,'ESO Dungeon constants'!$D$3:$H$9999,5,FALSE))),VLOOKUP(P184,'ESO Dungeon constants'!$D$3:$I$9999,6,FALSE),VLOOKUP(P184,'ESO zone constants'!$H$3:$K$9985,4,FALSE)),""))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constants'!$D$3:$H$4951,5,FALSE),""),""),"")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constants'!$D$3:$H$4951,5,FALSE),""),""),"")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constants'!$D$3:$H$4951,5,FALSE),""),""),"")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constants'!$D$3:$H$4951,5,FALSE),""),""),"")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constants'!$D$3:$H$4951,5,FALSE),""),""),"")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constants'!$D$3:$H$9999,5,FALSE),""),"")</f>
        <v>684</v>
      </c>
      <c r="Q185" t="str">
        <f>IF(AND(O185&lt;&gt;"",NOT(ISERROR(O185))),O185, IF(AND(K185&lt;&gt;"",K185&gt;0,NOT(ISERROR(K185))),VLOOKUP(K185,'ESO wayshrine node constants'!$A$3:$D$9986,4,FALSE),""))</f>
        <v>Wrothgar</v>
      </c>
      <c r="S185" s="19" t="str">
        <f>IF(AND(R185&lt;&gt;"",NOT(ISERROR(R185))),R185,IF(P185&lt;&gt;"",IF(NOT(ISERROR(VLOOKUP(P185,'ESO Dungeon constants'!$D$3:$H$9999,5,FALSE))),VLOOKUP(P185,'ESO Dungeon constants'!$D$3:$I$9999,6,FALSE),VLOOKUP(P185,'ESO zone constants'!$H$3:$K$9985,4,FALSE)),""))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constants'!$D$3:$H$4951,5,FALSE),""),""),"")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constants'!$D$3:$H$4951,5,FALSE),""),""),"")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constants'!$D$3:$H$4951,5,FALSE),""),""),"")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constants'!$D$3:$H$4951,5,FALSE),""),""),"")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constants'!$D$3:$H$4951,5,FALSE),""),""),"")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constants'!$D$3:$H$9999,5,FALSE),""),"")</f>
        <v>684</v>
      </c>
      <c r="Q186" t="str">
        <f>IF(AND(O186&lt;&gt;"",NOT(ISERROR(O186))),O186, IF(AND(K186&lt;&gt;"",K186&gt;0,NOT(ISERROR(K186))),VLOOKUP(K186,'ESO wayshrine node constants'!$A$3:$D$9986,4,FALSE),""))</f>
        <v>Wrothgar</v>
      </c>
      <c r="S186" s="19" t="str">
        <f>IF(AND(R186&lt;&gt;"",NOT(ISERROR(R186))),R186,IF(P186&lt;&gt;"",IF(NOT(ISERROR(VLOOKUP(P186,'ESO Dungeon constants'!$D$3:$H$9999,5,FALSE))),VLOOKUP(P186,'ESO Dungeon constants'!$D$3:$I$9999,6,FALSE),VLOOKUP(P186,'ESO zone constants'!$H$3:$K$9985,4,FALSE)),""))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constants'!$D$3:$H$4951,5,FALSE),""),""),"")</f>
        <v>684</v>
      </c>
      <c r="Y186" t="str">
        <f>VLOOKUP(L186,'ESO wayshrine node constants'!$A$3:$D$9986,4,FALSE)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constants'!$D$3:$H$4951,5,FALSE),""),""),"")</f>
        <v>684</v>
      </c>
      <c r="AD186" t="str">
        <f>VLOOKUP(M186,'ESO wayshrine node constants'!$A$3:$D$9986,4,FALSE)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constants'!$D$3:$H$4951,5,FALSE),""),""),"")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constants'!$D$3:$H$4951,5,FALSE),""),""),"")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constants'!$D$3:$H$4951,5,FALSE),""),""),"")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constants'!$D$3:$H$9999,5,FALSE),""),"")</f>
        <v>816</v>
      </c>
      <c r="Q187" t="str">
        <f>IF(AND(O187&lt;&gt;"",NOT(ISERROR(O187))),O187, IF(AND(K187&lt;&gt;"",K187&gt;0,NOT(ISERROR(K187))),VLOOKUP(K187,'ESO wayshrine node constants'!$A$3:$D$9986,4,FALSE),""))</f>
        <v>Hew's Bane</v>
      </c>
      <c r="S187" s="19" t="str">
        <f>IF(AND(R187&lt;&gt;"",NOT(ISERROR(R187))),R187,IF(P187&lt;&gt;"",IF(NOT(ISERROR(VLOOKUP(P187,'ESO Dungeon constants'!$D$3:$H$9999,5,FALSE))),VLOOKUP(P187,'ESO Dungeon constants'!$D$3:$I$9999,6,FALSE),VLOOKUP(P187,'ESO zone constants'!$H$3:$K$9985,4,FALSE)),""))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constants'!$D$3:$H$4951,5,FALSE),""),""),"")</f>
        <v>816</v>
      </c>
      <c r="Y187" t="str">
        <f>VLOOKUP(L187,'ESO wayshrine node constants'!$A$3:$D$9986,4,FALSE)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constants'!$D$3:$H$4951,5,FALSE),""),""),"")</f>
        <v>816</v>
      </c>
      <c r="AD187" t="str">
        <f>VLOOKUP(M187,'ESO wayshrine node constants'!$A$3:$D$9986,4,FALSE)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constants'!$D$3:$H$4951,5,FALSE),""),""),"")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constants'!$D$3:$H$4951,5,FALSE),""),""),"")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constants'!$D$3:$H$4951,5,FALSE),""),""),"")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constants'!$D$3:$H$9999,5,FALSE),""),"")</f>
        <v>816</v>
      </c>
      <c r="Q188" t="str">
        <f>IF(AND(O188&lt;&gt;"",NOT(ISERROR(O188))),O188, IF(AND(K188&lt;&gt;"",K188&gt;0,NOT(ISERROR(K188))),VLOOKUP(K188,'ESO wayshrine node constants'!$A$3:$D$9986,4,FALSE),""))</f>
        <v>Hew's Bane</v>
      </c>
      <c r="S188" s="19" t="str">
        <f>IF(AND(R188&lt;&gt;"",NOT(ISERROR(R188))),R188,IF(P188&lt;&gt;"",IF(NOT(ISERROR(VLOOKUP(P188,'ESO Dungeon constants'!$D$3:$H$9999,5,FALSE))),VLOOKUP(P188,'ESO Dungeon constants'!$D$3:$I$9999,6,FALSE),VLOOKUP(P188,'ESO zone constants'!$H$3:$K$9985,4,FALSE)),""))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constants'!$D$3:$H$4951,5,FALSE),""),""),"")</f>
        <v>816</v>
      </c>
      <c r="Y188" t="str">
        <f>VLOOKUP(L188,'ESO wayshrine node constants'!$A$3:$D$9986,4,FALSE)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constants'!$D$3:$H$4951,5,FALSE),""),""),"")</f>
        <v>816</v>
      </c>
      <c r="AD188" t="str">
        <f>VLOOKUP(M188,'ESO wayshrine node constants'!$A$3:$D$9986,4,FALSE)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constants'!$D$3:$H$4951,5,FALSE),""),""),"")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constants'!$D$3:$H$4951,5,FALSE),""),""),"")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constants'!$D$3:$H$4951,5,FALSE),""),""),"")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constants'!$D$3:$H$9999,5,FALSE),""),"")</f>
        <v>816</v>
      </c>
      <c r="Q189" t="str">
        <f>IF(AND(O189&lt;&gt;"",NOT(ISERROR(O189))),O189, IF(AND(K189&lt;&gt;"",K189&gt;0,NOT(ISERROR(K189))),VLOOKUP(K189,'ESO wayshrine node constants'!$A$3:$D$9986,4,FALSE),""))</f>
        <v>Hew's Bane</v>
      </c>
      <c r="S189" s="19" t="str">
        <f>IF(AND(R189&lt;&gt;"",NOT(ISERROR(R189))),R189,IF(P189&lt;&gt;"",IF(NOT(ISERROR(VLOOKUP(P189,'ESO Dungeon constants'!$D$3:$H$9999,5,FALSE))),VLOOKUP(P189,'ESO Dungeon constants'!$D$3:$I$9999,6,FALSE),VLOOKUP(P189,'ESO zone constants'!$H$3:$K$9985,4,FALSE)),""))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constants'!$D$3:$H$4951,5,FALSE),""),""),"")</f>
        <v>816</v>
      </c>
      <c r="Y189" t="str">
        <f>VLOOKUP(L189,'ESO wayshrine node constants'!$A$3:$D$9986,4,FALSE)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constants'!$D$3:$H$4951,5,FALSE),""),""),"")</f>
        <v>816</v>
      </c>
      <c r="AD189" t="str">
        <f>VLOOKUP(M189,'ESO wayshrine node constants'!$A$3:$D$9986,4,FALSE)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constants'!$D$3:$H$4951,5,FALSE),""),""),"")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constants'!$D$3:$H$4951,5,FALSE),""),""),"")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constants'!$D$3:$H$4951,5,FALSE),""),""),"")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constants'!$D$3:$H$9999,5,FALSE),""),"")</f>
        <v>816</v>
      </c>
      <c r="Q190" t="str">
        <f>IF(AND(O190&lt;&gt;"",NOT(ISERROR(O190))),O190, IF(AND(K190&lt;&gt;"",K190&gt;0,NOT(ISERROR(K190))),VLOOKUP(K190,'ESO wayshrine node constants'!$A$3:$D$9986,4,FALSE),""))</f>
        <v>Hew's Bane</v>
      </c>
      <c r="S190" s="19" t="str">
        <f>IF(AND(R190&lt;&gt;"",NOT(ISERROR(R190))),R190,IF(P190&lt;&gt;"",IF(NOT(ISERROR(VLOOKUP(P190,'ESO Dungeon constants'!$D$3:$H$9999,5,FALSE))),VLOOKUP(P190,'ESO Dungeon constants'!$D$3:$I$9999,6,FALSE),VLOOKUP(P190,'ESO zone constants'!$H$3:$K$9985,4,FALSE)),""))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constants'!$D$3:$H$4951,5,FALSE),""),""),"")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constants'!$D$3:$H$4951,5,FALSE),""),""),"")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constants'!$D$3:$H$4951,5,FALSE),""),""),"")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constants'!$D$3:$H$4951,5,FALSE),""),""),"")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constants'!$D$3:$H$4951,5,FALSE),""),""),"")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constants'!$D$3:$H$9999,5,FALSE),""),"")</f>
        <v>816</v>
      </c>
      <c r="Q191" t="str">
        <f>IF(AND(O191&lt;&gt;"",NOT(ISERROR(O191))),O191, IF(AND(K191&lt;&gt;"",K191&gt;0,NOT(ISERROR(K191))),VLOOKUP(K191,'ESO wayshrine node constants'!$A$3:$D$9986,4,FALSE),""))</f>
        <v>Hew's Bane</v>
      </c>
      <c r="S191" s="19" t="str">
        <f>IF(AND(R191&lt;&gt;"",NOT(ISERROR(R191))),R191,IF(P191&lt;&gt;"",IF(NOT(ISERROR(VLOOKUP(P191,'ESO Dungeon constants'!$D$3:$H$9999,5,FALSE))),VLOOKUP(P191,'ESO Dungeon constants'!$D$3:$I$9999,6,FALSE),VLOOKUP(P191,'ESO zone constants'!$H$3:$K$9985,4,FALSE)),""))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constants'!$D$3:$H$4951,5,FALSE),""),""),"")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constants'!$D$3:$H$4951,5,FALSE),""),""),"")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constants'!$D$3:$H$4951,5,FALSE),""),""),"")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constants'!$D$3:$H$4951,5,FALSE),""),""),"")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constants'!$D$3:$H$4951,5,FALSE),""),""),"")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258</v>
      </c>
      <c r="L192">
        <v>258</v>
      </c>
      <c r="M192">
        <v>258</v>
      </c>
      <c r="N192">
        <v>0</v>
      </c>
      <c r="O192" s="70" t="s">
        <v>483</v>
      </c>
      <c r="P192" s="3">
        <f>IF(AND(G192&lt;&gt;"LIBSETS_SETTYPE_BATTLEGROUND",G192&lt;&gt;"LIBSETS_SETTYPE_SPECIAL",G192&lt;&gt;"LIBSETS_SETTYPE_MYTHIC"), IF(Q192&lt;&gt;"",VLOOKUP(Q192,'ESO zone constants'!$D$3:$H$9999,5,FALSE),""),"")</f>
        <v>725</v>
      </c>
      <c r="Q192" t="str">
        <f>IF(AND(O192&lt;&gt;"",NOT(ISERROR(O192))),O192, IF(AND(K192&lt;&gt;"",K192&gt;0,NOT(ISERROR(K192))),VLOOKUP(K192,'ESO wayshrine node constants'!$A$3:$D$9986,4,FALSE),""))</f>
        <v>Maw of Lorkhaj</v>
      </c>
      <c r="S192" s="19" t="str">
        <f>IF(AND(R192&lt;&gt;"",NOT(ISERROR(R192))),R192,IF(P192&lt;&gt;"",IF(NOT(ISERROR(VLOOKUP(P192,'ESO Dungeon constants'!$D$3:$H$9999,5,FALSE))),VLOOKUP(P192,'ESO Dungeon constants'!$D$3:$I$9999,6,FALSE),VLOOKUP(P192,'ESO zone constants'!$H$3:$K$9985,4,FALSE)),""))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constants'!$D$3:$H$4951,5,FALSE),""),""),"")</f>
        <v/>
      </c>
      <c r="Z192" s="40"/>
      <c r="AA192" s="40"/>
      <c r="AB192" s="40"/>
      <c r="AC192" s="3" t="str">
        <f>IF(G192&lt;&gt;"LIBSETS_SETTYPE_BATTLEGROUND",IF(G192&lt;&gt;"LIBSETS_SETTYPE_SPECIAL",IF(AD192&lt;&gt;"",VLOOKUP(AD192,'ESO zone constants'!$D$3:$H$4951,5,FALSE),""),""),"")</f>
        <v/>
      </c>
      <c r="AE192" s="40"/>
      <c r="AF192" s="40"/>
      <c r="AG192" s="40"/>
      <c r="AH192" s="3" t="str">
        <f>IF(G192&lt;&gt;"LIBSETS_SETTYPE_BATTLEGROUND",IF(G192&lt;&gt;"LIBSETS_SETTYPE_SPECIAL",IF(AI192&lt;&gt;"",VLOOKUP(AI192,'ESO zone constants'!$D$3:$H$4951,5,FALSE),""),""),"")</f>
        <v/>
      </c>
      <c r="AJ192" s="40"/>
      <c r="AK192" s="40"/>
      <c r="AL192" s="40"/>
      <c r="AM192" s="3" t="str">
        <f>IF(G192&lt;&gt;"LIBSETS_SETTYPE_BATTLEGROUND",IF(G192&lt;&gt;"LIBSETS_SETTYPE_SPECIAL",IF(AN192&lt;&gt;"",VLOOKUP(AN192,'ESO zone constants'!$D$3:$H$4951,5,FALSE),""),""),"")</f>
        <v/>
      </c>
      <c r="AO192" s="40"/>
      <c r="AP192" s="40"/>
      <c r="AQ192" s="40"/>
      <c r="AR192" s="3" t="str">
        <f>IF(G192&lt;&gt;"LIBSETS_SETTYPE_BATTLEGROUND",IF(G192&lt;&gt;"LIBSETS_SETTYPE_SPECIAL",IF(AS192&lt;&gt;"",VLOOKUP(AS192,'ESO zone constants'!$D$3:$H$4951,5,FALSE),""),""),"")</f>
        <v/>
      </c>
      <c r="AT192" s="40"/>
      <c r="AU192" s="40"/>
      <c r="AV192" s="40"/>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258</v>
      </c>
      <c r="L193">
        <v>258</v>
      </c>
      <c r="M193">
        <v>258</v>
      </c>
      <c r="N193">
        <v>0</v>
      </c>
      <c r="O193" s="70" t="s">
        <v>483</v>
      </c>
      <c r="P193" s="3">
        <f>IF(AND(G193&lt;&gt;"LIBSETS_SETTYPE_BATTLEGROUND",G193&lt;&gt;"LIBSETS_SETTYPE_SPECIAL",G193&lt;&gt;"LIBSETS_SETTYPE_MYTHIC"), IF(Q193&lt;&gt;"",VLOOKUP(Q193,'ESO zone constants'!$D$3:$H$9999,5,FALSE),""),"")</f>
        <v>725</v>
      </c>
      <c r="Q193" t="str">
        <f>IF(AND(O193&lt;&gt;"",NOT(ISERROR(O193))),O193, IF(AND(K193&lt;&gt;"",K193&gt;0,NOT(ISERROR(K193))),VLOOKUP(K193,'ESO wayshrine node constants'!$A$3:$D$9986,4,FALSE),""))</f>
        <v>Maw of Lorkhaj</v>
      </c>
      <c r="S193" s="19" t="str">
        <f>IF(AND(R193&lt;&gt;"",NOT(ISERROR(R193))),R193,IF(P193&lt;&gt;"",IF(NOT(ISERROR(VLOOKUP(P193,'ESO Dungeon constants'!$D$3:$H$9999,5,FALSE))),VLOOKUP(P193,'ESO Dungeon constants'!$D$3:$I$9999,6,FALSE),VLOOKUP(P193,'ESO zone constants'!$H$3:$K$9985,4,FALSE)),""))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constants'!$D$3:$H$4951,5,FALSE),""),""),"")</f>
        <v/>
      </c>
      <c r="Z193" s="40"/>
      <c r="AA193" s="40"/>
      <c r="AB193" s="40"/>
      <c r="AC193" s="3" t="str">
        <f>IF(G193&lt;&gt;"LIBSETS_SETTYPE_BATTLEGROUND",IF(G193&lt;&gt;"LIBSETS_SETTYPE_SPECIAL",IF(AD193&lt;&gt;"",VLOOKUP(AD193,'ESO zone constants'!$D$3:$H$4951,5,FALSE),""),""),"")</f>
        <v/>
      </c>
      <c r="AE193" s="40"/>
      <c r="AF193" s="40"/>
      <c r="AG193" s="40"/>
      <c r="AH193" s="3" t="str">
        <f>IF(G193&lt;&gt;"LIBSETS_SETTYPE_BATTLEGROUND",IF(G193&lt;&gt;"LIBSETS_SETTYPE_SPECIAL",IF(AI193&lt;&gt;"",VLOOKUP(AI193,'ESO zone constants'!$D$3:$H$4951,5,FALSE),""),""),"")</f>
        <v/>
      </c>
      <c r="AJ193" s="40"/>
      <c r="AK193" s="40"/>
      <c r="AL193" s="40"/>
      <c r="AM193" s="3" t="str">
        <f>IF(G193&lt;&gt;"LIBSETS_SETTYPE_BATTLEGROUND",IF(G193&lt;&gt;"LIBSETS_SETTYPE_SPECIAL",IF(AN193&lt;&gt;"",VLOOKUP(AN193,'ESO zone constants'!$D$3:$H$4951,5,FALSE),""),""),"")</f>
        <v/>
      </c>
      <c r="AO193" s="40"/>
      <c r="AP193" s="40"/>
      <c r="AQ193" s="40"/>
      <c r="AR193" s="3" t="str">
        <f>IF(G193&lt;&gt;"LIBSETS_SETTYPE_BATTLEGROUND",IF(G193&lt;&gt;"LIBSETS_SETTYPE_SPECIAL",IF(AS193&lt;&gt;"",VLOOKUP(AS193,'ESO zone constants'!$D$3:$H$4951,5,FALSE),""),""),"")</f>
        <v/>
      </c>
      <c r="AT193" s="40"/>
      <c r="AU193" s="40"/>
      <c r="AV193" s="40"/>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258</v>
      </c>
      <c r="L194">
        <v>258</v>
      </c>
      <c r="M194">
        <v>258</v>
      </c>
      <c r="N194">
        <v>0</v>
      </c>
      <c r="O194" s="70" t="s">
        <v>483</v>
      </c>
      <c r="P194" s="3">
        <f>IF(AND(G194&lt;&gt;"LIBSETS_SETTYPE_BATTLEGROUND",G194&lt;&gt;"LIBSETS_SETTYPE_SPECIAL",G194&lt;&gt;"LIBSETS_SETTYPE_MYTHIC"), IF(Q194&lt;&gt;"",VLOOKUP(Q194,'ESO zone constants'!$D$3:$H$9999,5,FALSE),""),"")</f>
        <v>725</v>
      </c>
      <c r="Q194" t="str">
        <f>IF(AND(O194&lt;&gt;"",NOT(ISERROR(O194))),O194, IF(AND(K194&lt;&gt;"",K194&gt;0,NOT(ISERROR(K194))),VLOOKUP(K194,'ESO wayshrine node constants'!$A$3:$D$9986,4,FALSE),""))</f>
        <v>Maw of Lorkhaj</v>
      </c>
      <c r="S194" s="19" t="str">
        <f>IF(AND(R194&lt;&gt;"",NOT(ISERROR(R194))),R194,IF(P194&lt;&gt;"",IF(NOT(ISERROR(VLOOKUP(P194,'ESO Dungeon constants'!$D$3:$H$9999,5,FALSE))),VLOOKUP(P194,'ESO Dungeon constants'!$D$3:$I$9999,6,FALSE),VLOOKUP(P194,'ESO zone constants'!$H$3:$K$9985,4,FALSE)),""))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constants'!$D$3:$H$4951,5,FALSE),""),""),"")</f>
        <v/>
      </c>
      <c r="Z194" s="40"/>
      <c r="AA194" s="40"/>
      <c r="AB194" s="40"/>
      <c r="AC194" s="3" t="str">
        <f>IF(G194&lt;&gt;"LIBSETS_SETTYPE_BATTLEGROUND",IF(G194&lt;&gt;"LIBSETS_SETTYPE_SPECIAL",IF(AD194&lt;&gt;"",VLOOKUP(AD194,'ESO zone constants'!$D$3:$H$4951,5,FALSE),""),""),"")</f>
        <v/>
      </c>
      <c r="AE194" s="40"/>
      <c r="AF194" s="40"/>
      <c r="AG194" s="40"/>
      <c r="AH194" s="3" t="str">
        <f>IF(G194&lt;&gt;"LIBSETS_SETTYPE_BATTLEGROUND",IF(G194&lt;&gt;"LIBSETS_SETTYPE_SPECIAL",IF(AI194&lt;&gt;"",VLOOKUP(AI194,'ESO zone constants'!$D$3:$H$4951,5,FALSE),""),""),"")</f>
        <v/>
      </c>
      <c r="AJ194" s="40"/>
      <c r="AK194" s="40"/>
      <c r="AL194" s="40"/>
      <c r="AM194" s="3" t="str">
        <f>IF(G194&lt;&gt;"LIBSETS_SETTYPE_BATTLEGROUND",IF(G194&lt;&gt;"LIBSETS_SETTYPE_SPECIAL",IF(AN194&lt;&gt;"",VLOOKUP(AN194,'ESO zone constants'!$D$3:$H$4951,5,FALSE),""),""),"")</f>
        <v/>
      </c>
      <c r="AO194" s="40"/>
      <c r="AP194" s="40"/>
      <c r="AQ194" s="40"/>
      <c r="AR194" s="3" t="str">
        <f>IF(G194&lt;&gt;"LIBSETS_SETTYPE_BATTLEGROUND",IF(G194&lt;&gt;"LIBSETS_SETTYPE_SPECIAL",IF(AS194&lt;&gt;"",VLOOKUP(AS194,'ESO zone constants'!$D$3:$H$4951,5,FALSE),""),""),"")</f>
        <v/>
      </c>
      <c r="AT194" s="40"/>
      <c r="AU194" s="40"/>
      <c r="AV194" s="40"/>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258</v>
      </c>
      <c r="L195">
        <v>258</v>
      </c>
      <c r="M195">
        <v>258</v>
      </c>
      <c r="N195">
        <v>0</v>
      </c>
      <c r="O195" s="70" t="s">
        <v>483</v>
      </c>
      <c r="P195" s="3">
        <f>IF(AND(G195&lt;&gt;"LIBSETS_SETTYPE_BATTLEGROUND",G195&lt;&gt;"LIBSETS_SETTYPE_SPECIAL",G195&lt;&gt;"LIBSETS_SETTYPE_MYTHIC"), IF(Q195&lt;&gt;"",VLOOKUP(Q195,'ESO zone constants'!$D$3:$H$9999,5,FALSE),""),"")</f>
        <v>725</v>
      </c>
      <c r="Q195" t="str">
        <f>IF(AND(O195&lt;&gt;"",NOT(ISERROR(O195))),O195, IF(AND(K195&lt;&gt;"",K195&gt;0,NOT(ISERROR(K195))),VLOOKUP(K195,'ESO wayshrine node constants'!$A$3:$D$9986,4,FALSE),""))</f>
        <v>Maw of Lorkhaj</v>
      </c>
      <c r="S195" s="19" t="str">
        <f>IF(AND(R195&lt;&gt;"",NOT(ISERROR(R195))),R195,IF(P195&lt;&gt;"",IF(NOT(ISERROR(VLOOKUP(P195,'ESO Dungeon constants'!$D$3:$H$9999,5,FALSE))),VLOOKUP(P195,'ESO Dungeon constants'!$D$3:$I$9999,6,FALSE),VLOOKUP(P195,'ESO zone constants'!$H$3:$K$9985,4,FALSE)),""))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constants'!$D$3:$H$4951,5,FALSE),""),""),"")</f>
        <v/>
      </c>
      <c r="Z195" s="40"/>
      <c r="AA195" s="40"/>
      <c r="AB195" s="40"/>
      <c r="AC195" s="3" t="str">
        <f>IF(G195&lt;&gt;"LIBSETS_SETTYPE_BATTLEGROUND",IF(G195&lt;&gt;"LIBSETS_SETTYPE_SPECIAL",IF(AD195&lt;&gt;"",VLOOKUP(AD195,'ESO zone constants'!$D$3:$H$4951,5,FALSE),""),""),"")</f>
        <v/>
      </c>
      <c r="AE195" s="40"/>
      <c r="AF195" s="40"/>
      <c r="AG195" s="40"/>
      <c r="AH195" s="3" t="str">
        <f>IF(G195&lt;&gt;"LIBSETS_SETTYPE_BATTLEGROUND",IF(G195&lt;&gt;"LIBSETS_SETTYPE_SPECIAL",IF(AI195&lt;&gt;"",VLOOKUP(AI195,'ESO zone constants'!$D$3:$H$4951,5,FALSE),""),""),"")</f>
        <v/>
      </c>
      <c r="AJ195" s="40"/>
      <c r="AK195" s="40"/>
      <c r="AL195" s="40"/>
      <c r="AM195" s="3" t="str">
        <f>IF(G195&lt;&gt;"LIBSETS_SETTYPE_BATTLEGROUND",IF(G195&lt;&gt;"LIBSETS_SETTYPE_SPECIAL",IF(AN195&lt;&gt;"",VLOOKUP(AN195,'ESO zone constants'!$D$3:$H$4951,5,FALSE),""),""),"")</f>
        <v/>
      </c>
      <c r="AO195" s="40"/>
      <c r="AP195" s="40"/>
      <c r="AQ195" s="40"/>
      <c r="AR195" s="3" t="str">
        <f>IF(G195&lt;&gt;"LIBSETS_SETTYPE_BATTLEGROUND",IF(G195&lt;&gt;"LIBSETS_SETTYPE_SPECIAL",IF(AS195&lt;&gt;"",VLOOKUP(AS195,'ESO zone constants'!$D$3:$H$4951,5,FALSE),""),""),"")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constants'!$D$3:$H$9999,5,FALSE),""),"")</f>
        <v>181</v>
      </c>
      <c r="Q196" t="str">
        <f>IF(AND(O196&lt;&gt;"",NOT(ISERROR(O196))),O196, IF(AND(K196&lt;&gt;"",K196&gt;0,NOT(ISERROR(K196))),VLOOKUP(K196,'ESO wayshrine node constants'!$A$3:$D$9986,4,FALSE),""))</f>
        <v>Cyrodiil</v>
      </c>
      <c r="S196" s="19" t="str">
        <f>IF(AND(R196&lt;&gt;"",NOT(ISERROR(R196))),R196,IF(P196&lt;&gt;"",IF(NOT(ISERROR(VLOOKUP(P196,'ESO Dungeon constants'!$D$3:$H$9999,5,FALSE))),VLOOKUP(P196,'ESO Dungeon constants'!$D$3:$I$9999,6,FALSE),VLOOKUP(P196,'ESO zone constants'!$H$3:$K$9985,4,FALSE)),""))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3" t="str">
        <f>IF(U196&lt;&gt;"",IF(U196&lt;&gt;"LIBSETS_DROP_MECHANIC_MONSTER_NAME",VLOOKUP(U196,'LibSets constants'!$I$4:$L$1000,4,FALSE),""),"")</f>
        <v>Gerechter Lohn (Cyrodiil/Schlachtfeld Mail)</v>
      </c>
      <c r="X196" s="3">
        <f>IF(G196&lt;&gt;"LIBSETS_SETTYPE_BATTLEGROUND",IF(G196&lt;&gt;"LIBSETS_SETTYPE_SPECIAL",IF(Y196&lt;&gt;"",VLOOKUP(Y196,'ESO zone constants'!$D$3:$H$4951,5,FALSE),""),""),"")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constants'!$D$3:$H$4951,5,FALSE),""),""),"")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constants'!$D$3:$H$4951,5,FALSE),""),""),"")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constants'!$D$3:$H$4951,5,FALSE),""),""),"")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constants'!$D$3:$H$4951,5,FALSE),""),""),"")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constants'!$D$3:$H$9999,5,FALSE),""),"")</f>
        <v>181</v>
      </c>
      <c r="Q197" t="str">
        <f>IF(AND(O197&lt;&gt;"",NOT(ISERROR(O197))),O197, IF(AND(K197&lt;&gt;"",K197&gt;0,NOT(ISERROR(K197))),VLOOKUP(K197,'ESO wayshrine node constants'!$A$3:$D$9986,4,FALSE),""))</f>
        <v>Cyrodiil</v>
      </c>
      <c r="S197" s="19" t="str">
        <f>IF(AND(R197&lt;&gt;"",NOT(ISERROR(R197))),R197,IF(P197&lt;&gt;"",IF(NOT(ISERROR(VLOOKUP(P197,'ESO Dungeon constants'!$D$3:$H$9999,5,FALSE))),VLOOKUP(P197,'ESO Dungeon constants'!$D$3:$I$9999,6,FALSE),VLOOKUP(P197,'ESO zone constants'!$H$3:$K$9985,4,FALSE)),""))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3" t="str">
        <f>IF(U197&lt;&gt;"",IF(U197&lt;&gt;"LIBSETS_DROP_MECHANIC_MONSTER_NAME",VLOOKUP(U197,'LibSets constants'!$I$4:$L$1000,4,FALSE),""),"")</f>
        <v>Gerechter Lohn (Cyrodiil/Schlachtfeld Mail)</v>
      </c>
      <c r="X197" s="3">
        <f>IF(G197&lt;&gt;"LIBSETS_SETTYPE_BATTLEGROUND",IF(G197&lt;&gt;"LIBSETS_SETTYPE_SPECIAL",IF(Y197&lt;&gt;"",VLOOKUP(Y197,'ESO zone constants'!$D$3:$H$4951,5,FALSE),""),""),"")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constants'!$D$3:$H$4951,5,FALSE),""),""),"")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constants'!$D$3:$H$4951,5,FALSE),""),""),"")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constants'!$D$3:$H$4951,5,FALSE),""),""),"")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constants'!$D$3:$H$4951,5,FALSE),""),""),"")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constants'!$D$3:$H$9999,5,FALSE),""),"")</f>
        <v>181</v>
      </c>
      <c r="Q198" t="str">
        <f>IF(AND(O198&lt;&gt;"",NOT(ISERROR(O198))),O198, IF(AND(K198&lt;&gt;"",K198&gt;0,NOT(ISERROR(K198))),VLOOKUP(K198,'ESO wayshrine node constants'!$A$3:$D$9986,4,FALSE),""))</f>
        <v>Cyrodiil</v>
      </c>
      <c r="S198" s="19" t="str">
        <f>IF(AND(R198&lt;&gt;"",NOT(ISERROR(R198))),R198,IF(P198&lt;&gt;"",IF(NOT(ISERROR(VLOOKUP(P198,'ESO Dungeon constants'!$D$3:$H$9999,5,FALSE))),VLOOKUP(P198,'ESO Dungeon constants'!$D$3:$I$9999,6,FALSE),VLOOKUP(P198,'ESO zone constants'!$H$3:$K$9985,4,FALSE)),""))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3" t="str">
        <f>IF(U198&lt;&gt;"",IF(U198&lt;&gt;"LIBSETS_DROP_MECHANIC_MONSTER_NAME",VLOOKUP(U198,'LibSets constants'!$I$4:$L$1000,4,FALSE),""),"")</f>
        <v>Gerechter Lohn (Cyrodiil/Schlachtfeld Mail)</v>
      </c>
      <c r="X198" s="3">
        <f>IF(G198&lt;&gt;"LIBSETS_SETTYPE_BATTLEGROUND",IF(G198&lt;&gt;"LIBSETS_SETTYPE_SPECIAL",IF(Y198&lt;&gt;"",VLOOKUP(Y198,'ESO zone constants'!$D$3:$H$4951,5,FALSE),""),""),"")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constants'!$D$3:$H$4951,5,FALSE),""),""),"")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constants'!$D$3:$H$4951,5,FALSE),""),""),"")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constants'!$D$3:$H$4951,5,FALSE),""),""),"")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constants'!$D$3:$H$4951,5,FALSE),""),""),"")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constants'!$D$3:$H$9999,5,FALSE),""),"")</f>
        <v>181</v>
      </c>
      <c r="Q199" t="str">
        <f>IF(AND(O199&lt;&gt;"",NOT(ISERROR(O199))),O199, IF(AND(K199&lt;&gt;"",K199&gt;0,NOT(ISERROR(K199))),VLOOKUP(K199,'ESO wayshrine node constants'!$A$3:$D$9986,4,FALSE),""))</f>
        <v>Cyrodiil</v>
      </c>
      <c r="S199" s="19" t="str">
        <f>IF(AND(R199&lt;&gt;"",NOT(ISERROR(R199))),R199,IF(P199&lt;&gt;"",IF(NOT(ISERROR(VLOOKUP(P199,'ESO Dungeon constants'!$D$3:$H$9999,5,FALSE))),VLOOKUP(P199,'ESO Dungeon constants'!$D$3:$I$9999,6,FALSE),VLOOKUP(P199,'ESO zone constants'!$H$3:$K$9985,4,FALSE)),""))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3" t="str">
        <f>IF(U199&lt;&gt;"",IF(U199&lt;&gt;"LIBSETS_DROP_MECHANIC_MONSTER_NAME",VLOOKUP(U199,'LibSets constants'!$I$4:$L$1000,4,FALSE),""),"")</f>
        <v>Gerechter Lohn (Cyrodiil/Schlachtfeld Mail)</v>
      </c>
      <c r="X199" s="3">
        <f>IF(G199&lt;&gt;"LIBSETS_SETTYPE_BATTLEGROUND",IF(G199&lt;&gt;"LIBSETS_SETTYPE_SPECIAL",IF(Y199&lt;&gt;"",VLOOKUP(Y199,'ESO zone constants'!$D$3:$H$4951,5,FALSE),""),""),"")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constants'!$D$3:$H$4951,5,FALSE),""),""),"")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constants'!$D$3:$H$4951,5,FALSE),""),""),"")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constants'!$D$3:$H$4951,5,FALSE),""),""),"")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constants'!$D$3:$H$4951,5,FALSE),""),""),"")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constants'!$D$3:$H$9999,5,FALSE),""),"")</f>
        <v>181</v>
      </c>
      <c r="Q200" t="str">
        <f>IF(AND(O200&lt;&gt;"",NOT(ISERROR(O200))),O200, IF(AND(K200&lt;&gt;"",K200&gt;0,NOT(ISERROR(K200))),VLOOKUP(K200,'ESO wayshrine node constants'!$A$3:$D$9986,4,FALSE),""))</f>
        <v>Cyrodiil</v>
      </c>
      <c r="S200" s="19" t="str">
        <f>IF(AND(R200&lt;&gt;"",NOT(ISERROR(R200))),R200,IF(P200&lt;&gt;"",IF(NOT(ISERROR(VLOOKUP(P200,'ESO Dungeon constants'!$D$3:$H$9999,5,FALSE))),VLOOKUP(P200,'ESO Dungeon constants'!$D$3:$I$9999,6,FALSE),VLOOKUP(P200,'ESO zone constants'!$H$3:$K$9985,4,FALSE)),""))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3" t="str">
        <f>IF(U200&lt;&gt;"",IF(U200&lt;&gt;"LIBSETS_DROP_MECHANIC_MONSTER_NAME",VLOOKUP(U200,'LibSets constants'!$I$4:$L$1000,4,FALSE),""),"")</f>
        <v>Gerechter Lohn (Cyrodiil/Schlachtfeld Mail)</v>
      </c>
      <c r="X200" s="3">
        <f>IF(G200&lt;&gt;"LIBSETS_SETTYPE_BATTLEGROUND",IF(G200&lt;&gt;"LIBSETS_SETTYPE_SPECIAL",IF(Y200&lt;&gt;"",VLOOKUP(Y200,'ESO zone constants'!$D$3:$H$4951,5,FALSE),""),""),"")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constants'!$D$3:$H$4951,5,FALSE),""),""),"")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constants'!$D$3:$H$4951,5,FALSE),""),""),"")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constants'!$D$3:$H$4951,5,FALSE),""),""),"")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constants'!$D$3:$H$4951,5,FALSE),""),""),"")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constants'!$D$3:$H$9999,5,FALSE),""),"")</f>
        <v>181</v>
      </c>
      <c r="Q201" t="str">
        <f>IF(AND(O201&lt;&gt;"",NOT(ISERROR(O201))),O201, IF(AND(K201&lt;&gt;"",K201&gt;0,NOT(ISERROR(K201))),VLOOKUP(K201,'ESO wayshrine node constants'!$A$3:$D$9986,4,FALSE),""))</f>
        <v>Cyrodiil</v>
      </c>
      <c r="S201" s="19" t="str">
        <f>IF(AND(R201&lt;&gt;"",NOT(ISERROR(R201))),R201,IF(P201&lt;&gt;"",IF(NOT(ISERROR(VLOOKUP(P201,'ESO Dungeon constants'!$D$3:$H$9999,5,FALSE))),VLOOKUP(P201,'ESO Dungeon constants'!$D$3:$I$9999,6,FALSE),VLOOKUP(P201,'ESO zone constants'!$H$3:$K$9985,4,FALSE)),""))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3" t="str">
        <f>IF(U201&lt;&gt;"",IF(U201&lt;&gt;"LIBSETS_DROP_MECHANIC_MONSTER_NAME",VLOOKUP(U201,'LibSets constants'!$I$4:$L$1000,4,FALSE),""),"")</f>
        <v>Gerechter Lohn (Cyrodiil/Schlachtfeld Mail)</v>
      </c>
      <c r="X201" s="3">
        <f>IF(G201&lt;&gt;"LIBSETS_SETTYPE_BATTLEGROUND",IF(G201&lt;&gt;"LIBSETS_SETTYPE_SPECIAL",IF(Y201&lt;&gt;"",VLOOKUP(Y201,'ESO zone constants'!$D$3:$H$4951,5,FALSE),""),""),"")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constants'!$D$3:$H$4951,5,FALSE),""),""),"")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constants'!$D$3:$H$4951,5,FALSE),""),""),"")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constants'!$D$3:$H$4951,5,FALSE),""),""),"")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constants'!$D$3:$H$4951,5,FALSE),""),""),"")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constants'!$D$3:$H$9999,5,FALSE),""),"")</f>
        <v>823</v>
      </c>
      <c r="Q202" t="str">
        <f>IF(AND(O202&lt;&gt;"",NOT(ISERROR(O202))),O202, IF(AND(K202&lt;&gt;"",K202&gt;0,NOT(ISERROR(K202))),VLOOKUP(K202,'ESO wayshrine node constants'!$A$3:$D$9986,4,FALSE),""))</f>
        <v>Gold Coast</v>
      </c>
      <c r="S202" s="19" t="str">
        <f>IF(AND(R202&lt;&gt;"",NOT(ISERROR(R202))),R202,IF(P202&lt;&gt;"",IF(NOT(ISERROR(VLOOKUP(P202,'ESO Dungeon constants'!$D$3:$H$9999,5,FALSE))),VLOOKUP(P202,'ESO Dungeon constants'!$D$3:$I$9999,6,FALSE),VLOOKUP(P202,'ESO zone constants'!$H$3:$K$9985,4,FALSE)),""))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constants'!$D$3:$H$4951,5,FALSE),""),""),"")</f>
        <v>823</v>
      </c>
      <c r="Y202" t="str">
        <f>VLOOKUP(L202,'ESO wayshrine node constants'!$A$3:$D$9986,4,FALSE)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constants'!$D$3:$H$4951,5,FALSE),""),""),"")</f>
        <v>823</v>
      </c>
      <c r="AD202" t="str">
        <f>VLOOKUP(M202,'ESO wayshrine node constants'!$A$3:$D$9986,4,FALSE)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constants'!$D$3:$H$4951,5,FALSE),""),""),"")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constants'!$D$3:$H$4951,5,FALSE),""),""),"")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constants'!$D$3:$H$4951,5,FALSE),""),""),"")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constants'!$D$3:$H$9999,5,FALSE),""),"")</f>
        <v>823</v>
      </c>
      <c r="Q203" t="str">
        <f>IF(AND(O203&lt;&gt;"",NOT(ISERROR(O203))),O203, IF(AND(K203&lt;&gt;"",K203&gt;0,NOT(ISERROR(K203))),VLOOKUP(K203,'ESO wayshrine node constants'!$A$3:$D$9986,4,FALSE),""))</f>
        <v>Gold Coast</v>
      </c>
      <c r="S203" s="19" t="str">
        <f>IF(AND(R203&lt;&gt;"",NOT(ISERROR(R203))),R203,IF(P203&lt;&gt;"",IF(NOT(ISERROR(VLOOKUP(P203,'ESO Dungeon constants'!$D$3:$H$9999,5,FALSE))),VLOOKUP(P203,'ESO Dungeon constants'!$D$3:$I$9999,6,FALSE),VLOOKUP(P203,'ESO zone constants'!$H$3:$K$9985,4,FALSE)),""))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constants'!$D$3:$H$4951,5,FALSE),""),""),"")</f>
        <v>823</v>
      </c>
      <c r="Y203" t="str">
        <f>VLOOKUP(L203,'ESO wayshrine node constants'!$A$3:$D$9986,4,FALSE)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constants'!$D$3:$H$4951,5,FALSE),""),""),"")</f>
        <v>823</v>
      </c>
      <c r="AD203" t="str">
        <f>VLOOKUP(M203,'ESO wayshrine node constants'!$A$3:$D$9986,4,FALSE)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constants'!$D$3:$H$4951,5,FALSE),""),""),"")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constants'!$D$3:$H$4951,5,FALSE),""),""),"")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constants'!$D$3:$H$4951,5,FALSE),""),""),"")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constants'!$D$3:$H$9999,5,FALSE),""),"")</f>
        <v>823</v>
      </c>
      <c r="Q204" t="str">
        <f>IF(AND(O204&lt;&gt;"",NOT(ISERROR(O204))),O204, IF(AND(K204&lt;&gt;"",K204&gt;0,NOT(ISERROR(K204))),VLOOKUP(K204,'ESO wayshrine node constants'!$A$3:$D$9986,4,FALSE),""))</f>
        <v>Gold Coast</v>
      </c>
      <c r="S204" s="19" t="str">
        <f>IF(AND(R204&lt;&gt;"",NOT(ISERROR(R204))),R204,IF(P204&lt;&gt;"",IF(NOT(ISERROR(VLOOKUP(P204,'ESO Dungeon constants'!$D$3:$H$9999,5,FALSE))),VLOOKUP(P204,'ESO Dungeon constants'!$D$3:$I$9999,6,FALSE),VLOOKUP(P204,'ESO zone constants'!$H$3:$K$9985,4,FALSE)),""))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constants'!$D$3:$H$4951,5,FALSE),""),""),"")</f>
        <v>823</v>
      </c>
      <c r="Y204" t="str">
        <f>VLOOKUP(L204,'ESO wayshrine node constants'!$A$3:$D$9986,4,FALSE)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constants'!$D$3:$H$4951,5,FALSE),""),""),"")</f>
        <v>823</v>
      </c>
      <c r="AD204" t="str">
        <f>VLOOKUP(M204,'ESO wayshrine node constants'!$A$3:$D$9986,4,FALSE)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constants'!$D$3:$H$4951,5,FALSE),""),""),"")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constants'!$D$3:$H$4951,5,FALSE),""),""),"")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constants'!$D$3:$H$4951,5,FALSE),""),""),"")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constants'!$D$3:$H$9999,5,FALSE),""),"")</f>
        <v>823</v>
      </c>
      <c r="Q205" t="str">
        <f>IF(AND(O205&lt;&gt;"",NOT(ISERROR(O205))),O205, IF(AND(K205&lt;&gt;"",K205&gt;0,NOT(ISERROR(K205))),VLOOKUP(K205,'ESO wayshrine node constants'!$A$3:$D$9986,4,FALSE),""))</f>
        <v>Gold Coast</v>
      </c>
      <c r="S205" s="19" t="str">
        <f>IF(AND(R205&lt;&gt;"",NOT(ISERROR(R205))),R205,IF(P205&lt;&gt;"",IF(NOT(ISERROR(VLOOKUP(P205,'ESO Dungeon constants'!$D$3:$H$9999,5,FALSE))),VLOOKUP(P205,'ESO Dungeon constants'!$D$3:$I$9999,6,FALSE),VLOOKUP(P205,'ESO zone constants'!$H$3:$K$9985,4,FALSE)),""))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constants'!$D$3:$H$4951,5,FALSE),""),""),"")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constants'!$D$3:$H$4951,5,FALSE),""),""),"")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constants'!$D$3:$H$4951,5,FALSE),""),""),"")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constants'!$D$3:$H$4951,5,FALSE),""),""),"")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constants'!$D$3:$H$4951,5,FALSE),""),""),"")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constants'!$D$3:$H$9999,5,FALSE),""),"")</f>
        <v>823</v>
      </c>
      <c r="Q206" t="str">
        <f>IF(AND(O206&lt;&gt;"",NOT(ISERROR(O206))),O206, IF(AND(K206&lt;&gt;"",K206&gt;0,NOT(ISERROR(K206))),VLOOKUP(K206,'ESO wayshrine node constants'!$A$3:$D$9986,4,FALSE),""))</f>
        <v>Gold Coast</v>
      </c>
      <c r="S206" s="19" t="str">
        <f>IF(AND(R206&lt;&gt;"",NOT(ISERROR(R206))),R206,IF(P206&lt;&gt;"",IF(NOT(ISERROR(VLOOKUP(P206,'ESO Dungeon constants'!$D$3:$H$9999,5,FALSE))),VLOOKUP(P206,'ESO Dungeon constants'!$D$3:$I$9999,6,FALSE),VLOOKUP(P206,'ESO zone constants'!$H$3:$K$9985,4,FALSE)),""))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constants'!$D$3:$H$4951,5,FALSE),""),""),"")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constants'!$D$3:$H$4951,5,FALSE),""),""),"")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constants'!$D$3:$H$4951,5,FALSE),""),""),"")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constants'!$D$3:$H$4951,5,FALSE),""),""),"")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constants'!$D$3:$H$4951,5,FALSE),""),""),"")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constants'!$D$3:$H$9999,5,FALSE),""),"")</f>
        <v>823</v>
      </c>
      <c r="Q207" t="str">
        <f>IF(AND(O207&lt;&gt;"",NOT(ISERROR(O207))),O207, IF(AND(K207&lt;&gt;"",K207&gt;0,NOT(ISERROR(K207))),VLOOKUP(K207,'ESO wayshrine node constants'!$A$3:$D$9986,4,FALSE),""))</f>
        <v>Gold Coast</v>
      </c>
      <c r="S207" s="19" t="str">
        <f>IF(AND(R207&lt;&gt;"",NOT(ISERROR(R207))),R207,IF(P207&lt;&gt;"",IF(NOT(ISERROR(VLOOKUP(P207,'ESO Dungeon constants'!$D$3:$H$9999,5,FALSE))),VLOOKUP(P207,'ESO Dungeon constants'!$D$3:$I$9999,6,FALSE),VLOOKUP(P207,'ESO zone constants'!$H$3:$K$9985,4,FALSE)),""))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constants'!$D$3:$H$4951,5,FALSE),""),""),"")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constants'!$D$3:$H$4951,5,FALSE),""),""),"")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constants'!$D$3:$H$4951,5,FALSE),""),""),"")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constants'!$D$3:$H$4951,5,FALSE),""),""),"")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constants'!$D$3:$H$4951,5,FALSE),""),""),"")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constants'!$D$3:$H$9999,5,FALSE),""),"")</f>
        <v>643</v>
      </c>
      <c r="Q208" t="str">
        <f>IF(AND(O208&lt;&gt;"",NOT(ISERROR(O208))),O208, IF(AND(K208&lt;&gt;"",K208&gt;0,NOT(ISERROR(K208))),VLOOKUP(K208,'ESO wayshrine node constants'!$A$3:$D$9986,4,FALSE),""))</f>
        <v>Imperial Sewers</v>
      </c>
      <c r="S208" s="19" t="str">
        <f>IF(AND(R208&lt;&gt;"",NOT(ISERROR(R208))),R208,IF(P208&lt;&gt;"",IF(NOT(ISERROR(VLOOKUP(P208,'ESO Dungeon constants'!$D$3:$H$9999,5,FALSE))),VLOOKUP(P208,'ESO Dungeon constants'!$D$3:$I$9999,6,FALSE),VLOOKUP(P208,'ESO zone constants'!$H$3:$K$9985,4,FALSE)),""))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constants'!$D$3:$H$4951,5,FALSE),""),""),"")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constants'!$D$3:$H$4951,5,FALSE),""),""),"")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constants'!$D$3:$H$4951,5,FALSE),""),""),"")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constants'!$D$3:$H$4951,5,FALSE),""),""),"")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constants'!$D$3:$H$4951,5,FALSE),""),""),"")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constants'!$D$3:$H$9999,5,FALSE),""),"")</f>
        <v>643</v>
      </c>
      <c r="Q209" t="str">
        <f>IF(AND(O209&lt;&gt;"",NOT(ISERROR(O209))),O209, IF(AND(K209&lt;&gt;"",K209&gt;0,NOT(ISERROR(K209))),VLOOKUP(K209,'ESO wayshrine node constants'!$A$3:$D$9986,4,FALSE),""))</f>
        <v>Imperial Sewers</v>
      </c>
      <c r="S209" s="19" t="str">
        <f>IF(AND(R209&lt;&gt;"",NOT(ISERROR(R209))),R209,IF(P209&lt;&gt;"",IF(NOT(ISERROR(VLOOKUP(P209,'ESO Dungeon constants'!$D$3:$H$9999,5,FALSE))),VLOOKUP(P209,'ESO Dungeon constants'!$D$3:$I$9999,6,FALSE),VLOOKUP(P209,'ESO zone constants'!$H$3:$K$9985,4,FALSE)),""))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constants'!$D$3:$H$4951,5,FALSE),""),""),"")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constants'!$D$3:$H$4951,5,FALSE),""),""),"")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constants'!$D$3:$H$4951,5,FALSE),""),""),"")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constants'!$D$3:$H$4951,5,FALSE),""),""),"")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constants'!$D$3:$H$4951,5,FALSE),""),""),"")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constants'!$D$3:$H$9999,5,FALSE),""),"")</f>
        <v>643</v>
      </c>
      <c r="Q210" t="str">
        <f>IF(AND(O210&lt;&gt;"",NOT(ISERROR(O210))),O210, IF(AND(K210&lt;&gt;"",K210&gt;0,NOT(ISERROR(K210))),VLOOKUP(K210,'ESO wayshrine node constants'!$A$3:$D$9986,4,FALSE),""))</f>
        <v>Imperial Sewers</v>
      </c>
      <c r="S210" s="19" t="str">
        <f>IF(AND(R210&lt;&gt;"",NOT(ISERROR(R210))),R210,IF(P210&lt;&gt;"",IF(NOT(ISERROR(VLOOKUP(P210,'ESO Dungeon constants'!$D$3:$H$9999,5,FALSE))),VLOOKUP(P210,'ESO Dungeon constants'!$D$3:$I$9999,6,FALSE),VLOOKUP(P210,'ESO zone constants'!$H$3:$K$9985,4,FALSE)),""))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constants'!$D$3:$H$4951,5,FALSE),""),""),"")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constants'!$D$3:$H$4951,5,FALSE),""),""),"")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constants'!$D$3:$H$4951,5,FALSE),""),""),"")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constants'!$D$3:$H$4951,5,FALSE),""),""),"")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constants'!$D$3:$H$4951,5,FALSE),""),""),"")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constants'!$D$3:$H$9999,5,FALSE),""),"")</f>
        <v>643</v>
      </c>
      <c r="Q211" t="str">
        <f>IF(AND(O211&lt;&gt;"",NOT(ISERROR(O211))),O211, IF(AND(K211&lt;&gt;"",K211&gt;0,NOT(ISERROR(K211))),VLOOKUP(K211,'ESO wayshrine node constants'!$A$3:$D$9986,4,FALSE),""))</f>
        <v>Imperial Sewers</v>
      </c>
      <c r="S211" s="19" t="str">
        <f>IF(AND(R211&lt;&gt;"",NOT(ISERROR(R211))),R211,IF(P211&lt;&gt;"",IF(NOT(ISERROR(VLOOKUP(P211,'ESO Dungeon constants'!$D$3:$H$9999,5,FALSE))),VLOOKUP(P211,'ESO Dungeon constants'!$D$3:$I$9999,6,FALSE),VLOOKUP(P211,'ESO zone constants'!$H$3:$K$9985,4,FALSE)),""))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constants'!$D$3:$H$4951,5,FALSE),""),""),"")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constants'!$D$3:$H$4951,5,FALSE),""),""),"")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constants'!$D$3:$H$4951,5,FALSE),""),""),"")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constants'!$D$3:$H$4951,5,FALSE),""),""),"")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constants'!$D$3:$H$4951,5,FALSE),""),""),"")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constants'!$D$3:$H$9999,5,FALSE),""),"")</f>
        <v>843</v>
      </c>
      <c r="Q212" t="str">
        <f>IF(AND(O212&lt;&gt;"",NOT(ISERROR(O212))),O212, IF(AND(K212&lt;&gt;"",K212&gt;0,NOT(ISERROR(K212))),VLOOKUP(K212,'ESO wayshrine node constants'!$A$3:$D$9986,4,FALSE),""))</f>
        <v>Ruins of Mazzatun</v>
      </c>
      <c r="S212" s="19" t="str">
        <f>IF(AND(R212&lt;&gt;"",NOT(ISERROR(R212))),R212,IF(P212&lt;&gt;"",IF(NOT(ISERROR(VLOOKUP(P212,'ESO Dungeon constants'!$D$3:$H$9999,5,FALSE))),VLOOKUP(P212,'ESO Dungeon constants'!$D$3:$I$9999,6,FALSE),VLOOKUP(P212,'ESO zone constants'!$H$3:$K$9985,4,FALSE)),""))</f>
        <v>DLC_SHADOWS_OF_THE_HIST</v>
      </c>
      <c r="T212" s="3" t="str">
        <f>IF(S212&lt;&gt;"",VLOOKUP(S212,'LibSets constants'!$B$4:$C$1000,2,FALSE),"")</f>
        <v>Shadows of the Hist</v>
      </c>
      <c r="U212" s="33" t="s">
        <v>1726</v>
      </c>
      <c r="V212" s="43" t="s">
        <v>1532</v>
      </c>
      <c r="W212" s="40" t="s">
        <v>1820</v>
      </c>
      <c r="X212" s="3" t="str">
        <f>IF(G212&lt;&gt;"LIBSETS_SETTYPE_BATTLEGROUND",IF(G212&lt;&gt;"LIBSETS_SETTYPE_SPECIAL",IF(Y212&lt;&gt;"",VLOOKUP(Y212,'ESO zone constants'!$D$3:$H$4951,5,FALSE),""),""),"")</f>
        <v/>
      </c>
      <c r="Z212" s="43"/>
      <c r="AA212" s="43"/>
      <c r="AB212" s="43"/>
      <c r="AC212" s="3" t="str">
        <f>IF(G212&lt;&gt;"LIBSETS_SETTYPE_BATTLEGROUND",IF(G212&lt;&gt;"LIBSETS_SETTYPE_SPECIAL",IF(AD212&lt;&gt;"",VLOOKUP(AD212,'ESO zone constants'!$D$3:$H$4951,5,FALSE),""),""),"")</f>
        <v/>
      </c>
      <c r="AE212" s="43"/>
      <c r="AF212" s="43"/>
      <c r="AG212" s="43"/>
      <c r="AH212" s="3" t="str">
        <f>IF(G212&lt;&gt;"LIBSETS_SETTYPE_BATTLEGROUND",IF(G212&lt;&gt;"LIBSETS_SETTYPE_SPECIAL",IF(AI212&lt;&gt;"",VLOOKUP(AI212,'ESO zone constants'!$D$3:$H$4951,5,FALSE),""),""),"")</f>
        <v/>
      </c>
      <c r="AJ212" s="43"/>
      <c r="AK212" s="43"/>
      <c r="AL212" s="43"/>
      <c r="AM212" s="3" t="str">
        <f>IF(G212&lt;&gt;"LIBSETS_SETTYPE_BATTLEGROUND",IF(G212&lt;&gt;"LIBSETS_SETTYPE_SPECIAL",IF(AN212&lt;&gt;"",VLOOKUP(AN212,'ESO zone constants'!$D$3:$H$4951,5,FALSE),""),""),"")</f>
        <v/>
      </c>
      <c r="AO212" s="43"/>
      <c r="AP212" s="43"/>
      <c r="AQ212" s="43"/>
      <c r="AR212" s="3" t="str">
        <f>IF(G212&lt;&gt;"LIBSETS_SETTYPE_BATTLEGROUND",IF(G212&lt;&gt;"LIBSETS_SETTYPE_SPECIAL",IF(AS212&lt;&gt;"",VLOOKUP(AS212,'ESO zone constants'!$D$3:$H$4951,5,FALSE),""),""),"")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constants'!$D$3:$H$9999,5,FALSE),""),"")</f>
        <v>848</v>
      </c>
      <c r="Q213" t="str">
        <f>IF(AND(O213&lt;&gt;"",NOT(ISERROR(O213))),O213, IF(AND(K213&lt;&gt;"",K213&gt;0,NOT(ISERROR(K213))),VLOOKUP(K213,'ESO wayshrine node constants'!$A$3:$D$9986,4,FALSE),""))</f>
        <v>Cradle of Shadows</v>
      </c>
      <c r="S213" s="19" t="str">
        <f>IF(AND(R213&lt;&gt;"",NOT(ISERROR(R213))),R213,IF(P213&lt;&gt;"",IF(NOT(ISERROR(VLOOKUP(P213,'ESO Dungeon constants'!$D$3:$H$9999,5,FALSE))),VLOOKUP(P213,'ESO Dungeon constants'!$D$3:$I$9999,6,FALSE),VLOOKUP(P213,'ESO zone constants'!$H$3:$K$9985,4,FALSE)),""))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constants'!$D$3:$H$4951,5,FALSE),""),""),"")</f>
        <v/>
      </c>
      <c r="Z213" s="43"/>
      <c r="AA213" s="43"/>
      <c r="AB213" s="43"/>
      <c r="AC213" s="3" t="str">
        <f>IF(G213&lt;&gt;"LIBSETS_SETTYPE_BATTLEGROUND",IF(G213&lt;&gt;"LIBSETS_SETTYPE_SPECIAL",IF(AD213&lt;&gt;"",VLOOKUP(AD213,'ESO zone constants'!$D$3:$H$4951,5,FALSE),""),""),"")</f>
        <v/>
      </c>
      <c r="AE213" s="43"/>
      <c r="AF213" s="43"/>
      <c r="AG213" s="43"/>
      <c r="AH213" s="3" t="str">
        <f>IF(G213&lt;&gt;"LIBSETS_SETTYPE_BATTLEGROUND",IF(G213&lt;&gt;"LIBSETS_SETTYPE_SPECIAL",IF(AI213&lt;&gt;"",VLOOKUP(AI213,'ESO zone constants'!$D$3:$H$4951,5,FALSE),""),""),"")</f>
        <v/>
      </c>
      <c r="AJ213" s="43"/>
      <c r="AK213" s="43"/>
      <c r="AL213" s="43"/>
      <c r="AM213" s="3" t="str">
        <f>IF(G213&lt;&gt;"LIBSETS_SETTYPE_BATTLEGROUND",IF(G213&lt;&gt;"LIBSETS_SETTYPE_SPECIAL",IF(AN213&lt;&gt;"",VLOOKUP(AN213,'ESO zone constants'!$D$3:$H$4951,5,FALSE),""),""),"")</f>
        <v/>
      </c>
      <c r="AO213" s="43"/>
      <c r="AP213" s="43"/>
      <c r="AQ213" s="43"/>
      <c r="AR213" s="3" t="str">
        <f>IF(G213&lt;&gt;"LIBSETS_SETTYPE_BATTLEGROUND",IF(G213&lt;&gt;"LIBSETS_SETTYPE_SPECIAL",IF(AS213&lt;&gt;"",VLOOKUP(AS213,'ESO zone constants'!$D$3:$H$4951,5,FALSE),""),""),"")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431</v>
      </c>
      <c r="B214" t="s">
        <v>1428</v>
      </c>
      <c r="C214" t="s">
        <v>1429</v>
      </c>
      <c r="D214" s="3">
        <f t="shared" si="18"/>
        <v>431</v>
      </c>
      <c r="G214" s="8" t="s">
        <v>1652</v>
      </c>
      <c r="I214" t="s">
        <v>97</v>
      </c>
      <c r="J214" t="s">
        <v>97</v>
      </c>
      <c r="K214">
        <v>389</v>
      </c>
      <c r="L214">
        <v>389</v>
      </c>
      <c r="M214">
        <v>389</v>
      </c>
      <c r="N214">
        <v>0</v>
      </c>
      <c r="O214" s="70" t="s">
        <v>64</v>
      </c>
      <c r="P214" s="3">
        <f>IF(AND(G214&lt;&gt;"LIBSETS_SETTYPE_BATTLEGROUND",G214&lt;&gt;"LIBSETS_SETTYPE_SPECIAL",G214&lt;&gt;"LIBSETS_SETTYPE_MYTHIC"), IF(Q214&lt;&gt;"",VLOOKUP(Q214,'ESO zone constants'!$D$3:$H$9999,5,FALSE),""),"")</f>
        <v>1080</v>
      </c>
      <c r="Q214" t="str">
        <f>IF(AND(O214&lt;&gt;"",NOT(ISERROR(O214))),O214, IF(AND(K214&lt;&gt;"",K214&gt;0,NOT(ISERROR(K214))),VLOOKUP(K214,'ESO wayshrine node constants'!$A$3:$D$9986,4,FALSE),""))</f>
        <v>Frostvault</v>
      </c>
      <c r="S214" s="19" t="str">
        <f>IF(AND(R214&lt;&gt;"",NOT(ISERROR(R214))),R214,IF(P214&lt;&gt;"",IF(NOT(ISERROR(VLOOKUP(P214,'ESO Dungeon constants'!$D$3:$H$9999,5,FALSE))),VLOOKUP(P214,'ESO Dungeon constants'!$D$3:$I$9999,6,FALSE),VLOOKUP(P214,'ESO zone constants'!$H$3:$K$9985,4,FALSE)),""))</f>
        <v>DLC_WRATHSTONE</v>
      </c>
      <c r="T214" s="3" t="str">
        <f>IF(S214&lt;&gt;"",VLOOKUP(S214,'LibSets constants'!$B$4:$C$1000,2,FALSE),"")</f>
        <v>Wrathstone</v>
      </c>
      <c r="V214" s="41" t="str">
        <f>IF(U214&lt;&gt;"",IF(U214&lt;&gt;"LIBSETS_DROP_MECHANIC_MONSTER_NAME",VLOOKUP(U214,'LibSets constants'!$I$4:$L$1000,3,FALSE),""),"")</f>
        <v/>
      </c>
      <c r="W214" s="44" t="str">
        <f>IF(U214&lt;&gt;"",IF(U214&lt;&gt;"LIBSETS_DROP_MECHANIC_MONSTER_NAME",VLOOKUP(U214,'LibSets constants'!$I$4:$L$1000,4,FALSE),""),"")</f>
        <v/>
      </c>
      <c r="X214" s="3" t="str">
        <f>IF(G214&lt;&gt;"LIBSETS_SETTYPE_BATTLEGROUND",IF(G214&lt;&gt;"LIBSETS_SETTYPE_SPECIAL",IF(Y214&lt;&gt;"",VLOOKUP(Y214,'ESO zone constants'!$D$3:$H$4951,5,FALSE),""),""),"")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constants'!$D$3:$H$4951,5,FALSE),""),""),"")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constants'!$D$3:$H$4951,5,FALSE),""),""),"")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constants'!$D$3:$H$4951,5,FALSE),""),""),"")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constants'!$D$3:$H$4951,5,FALSE),""),""),"")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[431] = {wayshrines={389,389,389,}, dlcId=DLC_WRATHSTONE</v>
      </c>
      <c r="AX214" s="21" t="str">
        <f t="shared" si="20"/>
        <v>, zoneIds={1080}, veteran=false</v>
      </c>
      <c r="AY214" s="21" t="str">
        <f t="shared" si="21"/>
        <v>, setType=LIBSETS_SETTYPE_DUNGEON</v>
      </c>
      <c r="AZ214" s="21" t="str">
        <f t="shared" si="22"/>
        <v>},</v>
      </c>
      <c r="BA214" s="21" t="str">
        <f t="shared" si="23"/>
        <v xml:space="preserve"> --Icy Conjuror / Eisiger Anrufer   [Frostvault]</v>
      </c>
    </row>
    <row r="215" spans="1:53" x14ac:dyDescent="0.25">
      <c r="A215" s="12">
        <v>33</v>
      </c>
      <c r="B215" t="s">
        <v>766</v>
      </c>
      <c r="C215" t="s">
        <v>767</v>
      </c>
      <c r="D215" s="3">
        <f t="shared" si="18"/>
        <v>33</v>
      </c>
      <c r="G215" s="8" t="s">
        <v>1652</v>
      </c>
      <c r="I215" t="s">
        <v>97</v>
      </c>
      <c r="J215" t="s">
        <v>97</v>
      </c>
      <c r="K215">
        <v>98</v>
      </c>
      <c r="L215">
        <v>98</v>
      </c>
      <c r="M215">
        <v>98</v>
      </c>
      <c r="N215">
        <v>0</v>
      </c>
      <c r="O215" s="70" t="s">
        <v>51</v>
      </c>
      <c r="P215" s="3">
        <f>IF(AND(G215&lt;&gt;"LIBSETS_SETTYPE_BATTLEGROUND",G215&lt;&gt;"LIBSETS_SETTYPE_SPECIAL",G215&lt;&gt;"LIBSETS_SETTYPE_MYTHIC"), IF(Q215&lt;&gt;"",VLOOKUP(Q215,'ESO zone constants'!$D$3:$H$9999,5,FALSE),""),"")</f>
        <v>283</v>
      </c>
      <c r="Q215" t="str">
        <f>IF(AND(O215&lt;&gt;"",NOT(ISERROR(O215))),O215, IF(AND(K215&lt;&gt;"",K215&gt;0,NOT(ISERROR(K215))),VLOOKUP(K215,'ESO wayshrine node constants'!$A$3:$D$9986,4,FALSE),""))</f>
        <v>Fungal Grotto I</v>
      </c>
      <c r="S215" s="19" t="str">
        <f>IF(AND(R215&lt;&gt;"",NOT(ISERROR(R215))),R215,IF(P215&lt;&gt;"",IF(NOT(ISERROR(VLOOKUP(P215,'ESO Dungeon constants'!$D$3:$H$9999,5,FALSE))),VLOOKUP(P215,'ESO Dungeon constants'!$D$3:$I$9999,6,FALSE),VLOOKUP(P215,'ESO zone constants'!$H$3:$K$9985,4,FALSE)),""))</f>
        <v>DLC_BASE_GAME</v>
      </c>
      <c r="T215" s="3" t="str">
        <f>IF(S215&lt;&gt;"",VLOOKUP(S215,'LibSets constants'!$B$4:$C$1000,2,FALSE),"")</f>
        <v>Included in base game</v>
      </c>
      <c r="V215" s="41" t="str">
        <f>IF(U215&lt;&gt;"",IF(U215&lt;&gt;"LIBSETS_DROP_MECHANIC_MONSTER_NAME",VLOOKUP(U215,'LibSets constants'!$I$4:$L$1000,3,FALSE),""),"")</f>
        <v/>
      </c>
      <c r="W215" s="44" t="str">
        <f>IF(U215&lt;&gt;"",IF(U215&lt;&gt;"LIBSETS_DROP_MECHANIC_MONSTER_NAME",VLOOKUP(U215,'LibSets constants'!$I$4:$L$1000,4,FALSE),""),"")</f>
        <v/>
      </c>
      <c r="X215" s="3">
        <f>IF(G215&lt;&gt;"LIBSETS_SETTYPE_BATTLEGROUND",IF(G215&lt;&gt;"LIBSETS_SETTYPE_SPECIAL",IF(Y215&lt;&gt;"",VLOOKUP(Y215,'ESO zone constants'!$D$3:$H$4951,5,FALSE),""),""),"")</f>
        <v>934</v>
      </c>
      <c r="Y215" t="s">
        <v>63</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constants'!$D$3:$H$4951,5,FALSE),""),""),"")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constants'!$D$3:$H$4951,5,FALSE),""),""),"")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constants'!$D$3:$H$4951,5,FALSE),""),""),"")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constants'!$D$3:$H$4951,5,FALSE),""),""),"")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[33] = {wayshrines={98,98,98,}, dlcId=DLC_BASE_GAME</v>
      </c>
      <c r="AX215" s="21" t="str">
        <f t="shared" si="20"/>
        <v>, zoneIds={283,934}, veteran=false</v>
      </c>
      <c r="AY215" s="21" t="str">
        <f t="shared" si="21"/>
        <v>, setType=LIBSETS_SETTYPE_DUNGEON</v>
      </c>
      <c r="AZ215" s="21" t="str">
        <f t="shared" si="22"/>
        <v>},</v>
      </c>
      <c r="BA215" s="21" t="str">
        <f t="shared" si="23"/>
        <v xml:space="preserve"> --Viper's Sting / Vipernbiss   [Fungal Grotto I, Fungal Grotto II]</v>
      </c>
    </row>
    <row r="216" spans="1:53" x14ac:dyDescent="0.25">
      <c r="A216" s="12">
        <v>61</v>
      </c>
      <c r="B216" t="s">
        <v>812</v>
      </c>
      <c r="C216" t="s">
        <v>813</v>
      </c>
      <c r="D216" s="3">
        <f t="shared" si="18"/>
        <v>61</v>
      </c>
      <c r="E216" s="43"/>
      <c r="G216" s="8" t="s">
        <v>1652</v>
      </c>
      <c r="I216" t="s">
        <v>97</v>
      </c>
      <c r="J216" t="s">
        <v>97</v>
      </c>
      <c r="K216">
        <v>98</v>
      </c>
      <c r="L216">
        <v>98</v>
      </c>
      <c r="M216">
        <v>98</v>
      </c>
      <c r="N216">
        <v>0</v>
      </c>
      <c r="O216" s="70" t="s">
        <v>51</v>
      </c>
      <c r="P216" s="3">
        <f>IF(AND(G216&lt;&gt;"LIBSETS_SETTYPE_BATTLEGROUND",G216&lt;&gt;"LIBSETS_SETTYPE_SPECIAL",G216&lt;&gt;"LIBSETS_SETTYPE_MYTHIC"), IF(Q216&lt;&gt;"",VLOOKUP(Q216,'ESO zone constants'!$D$3:$H$9999,5,FALSE),""),"")</f>
        <v>283</v>
      </c>
      <c r="Q216" t="str">
        <f>IF(AND(O216&lt;&gt;"",NOT(ISERROR(O216))),O216, IF(AND(K216&lt;&gt;"",K216&gt;0,NOT(ISERROR(K216))),VLOOKUP(K216,'ESO wayshrine node constants'!$A$3:$D$9986,4,FALSE),""))</f>
        <v>Fungal Grotto I</v>
      </c>
      <c r="S216" s="19" t="str">
        <f>IF(AND(R216&lt;&gt;"",NOT(ISERROR(R216))),R216,IF(P216&lt;&gt;"",IF(NOT(ISERROR(VLOOKUP(P216,'ESO Dungeon constants'!$D$3:$H$9999,5,FALSE))),VLOOKUP(P216,'ESO Dungeon constants'!$D$3:$I$9999,6,FALSE),VLOOKUP(P216,'ESO zone constants'!$H$3:$K$9985,4,FALSE)),""))</f>
        <v>DLC_BASE_GAME</v>
      </c>
      <c r="T216" s="3" t="str">
        <f>IF(S216&lt;&gt;"",VLOOKUP(S216,'LibSets constants'!$B$4:$C$1000,2,FALSE),"")</f>
        <v>Included in base game</v>
      </c>
      <c r="V216" s="41" t="str">
        <f>IF(U216&lt;&gt;"",IF(U216&lt;&gt;"LIBSETS_DROP_MECHANIC_MONSTER_NAME",VLOOKUP(U216,'LibSets constants'!$I$4:$L$1000,3,FALSE),""),"")</f>
        <v/>
      </c>
      <c r="W216" s="3" t="str">
        <f>IF(U216&lt;&gt;"",IF(U216&lt;&gt;"LIBSETS_DROP_MECHANIC_MONSTER_NAME",VLOOKUP(U216,'LibSets constants'!$I$4:$L$1000,4,FALSE),""),"")</f>
        <v/>
      </c>
      <c r="X216" s="3">
        <f>IF(G216&lt;&gt;"LIBSETS_SETTYPE_BATTLEGROUND",IF(G216&lt;&gt;"LIBSETS_SETTYPE_SPECIAL",IF(Y216&lt;&gt;"",VLOOKUP(Y216,'ESO zone constants'!$D$3:$H$4951,5,FALSE),""),""),"")</f>
        <v>934</v>
      </c>
      <c r="Y216" t="s">
        <v>63</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constants'!$D$3:$H$4951,5,FALSE),""),""),"")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constants'!$D$3:$H$4951,5,FALSE),""),""),"")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constants'!$D$3:$H$4951,5,FALSE),""),""),"")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constants'!$D$3:$H$4951,5,FALSE),""),""),"")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[61] = {wayshrines={98,98,98,}, dlcId=DLC_BASE_GAME</v>
      </c>
      <c r="AX216" s="21" t="str">
        <f t="shared" si="20"/>
        <v>, zoneIds={283,934}, veteran=false</v>
      </c>
      <c r="AY216" s="21" t="str">
        <f t="shared" si="21"/>
        <v>, setType=LIBSETS_SETTYPE_DUNGEON</v>
      </c>
      <c r="AZ216" s="21" t="str">
        <f t="shared" si="22"/>
        <v>},</v>
      </c>
      <c r="BA216" s="21" t="str">
        <f t="shared" si="23"/>
        <v xml:space="preserve"> --Dreugh King Slayer / Dreughkönigsschlächter   [Fungal Grotto I, Fungal Grotto II]</v>
      </c>
    </row>
    <row r="217" spans="1:53" x14ac:dyDescent="0.25">
      <c r="A217" s="12">
        <v>297</v>
      </c>
      <c r="B217" t="s">
        <v>1191</v>
      </c>
      <c r="C217" t="s">
        <v>1192</v>
      </c>
      <c r="D217" s="3">
        <f t="shared" si="18"/>
        <v>297</v>
      </c>
      <c r="G217" s="8" t="s">
        <v>1652</v>
      </c>
      <c r="I217" t="s">
        <v>97</v>
      </c>
      <c r="J217" t="s">
        <v>97</v>
      </c>
      <c r="K217">
        <v>98</v>
      </c>
      <c r="L217">
        <v>98</v>
      </c>
      <c r="M217">
        <v>98</v>
      </c>
      <c r="N217">
        <v>0</v>
      </c>
      <c r="O217" s="70" t="s">
        <v>51</v>
      </c>
      <c r="P217" s="3">
        <f>IF(AND(G217&lt;&gt;"LIBSETS_SETTYPE_BATTLEGROUND",G217&lt;&gt;"LIBSETS_SETTYPE_SPECIAL",G217&lt;&gt;"LIBSETS_SETTYPE_MYTHIC"), IF(Q217&lt;&gt;"",VLOOKUP(Q217,'ESO zone constants'!$D$3:$H$9999,5,FALSE),""),"")</f>
        <v>283</v>
      </c>
      <c r="Q217" t="str">
        <f>IF(AND(O217&lt;&gt;"",NOT(ISERROR(O217))),O217, IF(AND(K217&lt;&gt;"",K217&gt;0,NOT(ISERROR(K217))),VLOOKUP(K217,'ESO wayshrine node constants'!$A$3:$D$9986,4,FALSE),""))</f>
        <v>Fungal Grotto I</v>
      </c>
      <c r="S217" s="19" t="str">
        <f>IF(AND(R217&lt;&gt;"",NOT(ISERROR(R217))),R217,IF(P217&lt;&gt;"",IF(NOT(ISERROR(VLOOKUP(P217,'ESO Dungeon constants'!$D$3:$H$9999,5,FALSE))),VLOOKUP(P217,'ESO Dungeon constants'!$D$3:$I$9999,6,FALSE),VLOOKUP(P217,'ESO zone constants'!$H$3:$K$9985,4,FALSE)),""))</f>
        <v>DLC_BASE_GAME</v>
      </c>
      <c r="T217" s="3" t="str">
        <f>IF(S217&lt;&gt;"",VLOOKUP(S217,'LibSets constants'!$B$4:$C$1000,2,FALSE),"")</f>
        <v>Included in base game</v>
      </c>
      <c r="V217" s="41" t="str">
        <f>IF(U217&lt;&gt;"",IF(U217&lt;&gt;"LIBSETS_DROP_MECHANIC_MONSTER_NAME",VLOOKUP(U217,'LibSets constants'!$I$4:$L$1000,3,FALSE),""),"")</f>
        <v/>
      </c>
      <c r="W217" s="3" t="str">
        <f>IF(U217&lt;&gt;"",IF(U217&lt;&gt;"LIBSETS_DROP_MECHANIC_MONSTER_NAME",VLOOKUP(U217,'LibSets constants'!$I$4:$L$1000,4,FALSE),""),"")</f>
        <v/>
      </c>
      <c r="X217" s="3">
        <f>IF(G217&lt;&gt;"LIBSETS_SETTYPE_BATTLEGROUND",IF(G217&lt;&gt;"LIBSETS_SETTYPE_SPECIAL",IF(Y217&lt;&gt;"",VLOOKUP(Y217,'ESO zone constants'!$D$3:$H$4951,5,FALSE),""),""),"")</f>
        <v>934</v>
      </c>
      <c r="Y217" t="s">
        <v>63</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constants'!$D$3:$H$4951,5,FALSE),""),""),"")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constants'!$D$3:$H$4951,5,FALSE),""),""),"")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constants'!$D$3:$H$4951,5,FALSE),""),""),"")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constants'!$D$3:$H$4951,5,FALSE),""),""),"")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[297] = {wayshrines={98,98,98,}, dlcId=DLC_BASE_GAME</v>
      </c>
      <c r="AX217" s="21" t="str">
        <f t="shared" si="20"/>
        <v>, zoneIds={283,934}, veteran=false</v>
      </c>
      <c r="AY217" s="21" t="str">
        <f t="shared" si="21"/>
        <v>, setType=LIBSETS_SETTYPE_DUNGEON</v>
      </c>
      <c r="AZ217" s="21" t="str">
        <f t="shared" si="22"/>
        <v>},</v>
      </c>
      <c r="BA217" s="21" t="str">
        <f t="shared" si="23"/>
        <v xml:space="preserve"> --Spider Cultist Cowl / Spinnenkultistenkutte   [Fungal Grotto I, Fungal Grotto II]</v>
      </c>
    </row>
    <row r="218" spans="1:53" x14ac:dyDescent="0.25">
      <c r="A218" s="5">
        <v>471</v>
      </c>
      <c r="B218" t="s">
        <v>1856</v>
      </c>
      <c r="C218" t="s">
        <v>1855</v>
      </c>
      <c r="D218" s="3">
        <f t="shared" si="18"/>
        <v>471</v>
      </c>
      <c r="G218" s="3" t="s">
        <v>1652</v>
      </c>
      <c r="I218" t="s">
        <v>97</v>
      </c>
      <c r="J218" t="s">
        <v>97</v>
      </c>
      <c r="K218">
        <v>424</v>
      </c>
      <c r="L218">
        <v>424</v>
      </c>
      <c r="M218">
        <v>424</v>
      </c>
      <c r="N218">
        <v>0</v>
      </c>
      <c r="O218" s="70" t="s">
        <v>1838</v>
      </c>
      <c r="P218" s="3">
        <f>IF(AND(G218&lt;&gt;"LIBSETS_SETTYPE_BATTLEGROUND",G218&lt;&gt;"LIBSETS_SETTYPE_SPECIAL",G218&lt;&gt;"LIBSETS_SETTYPE_MYTHIC"), IF(Q218&lt;&gt;"",VLOOKUP(Q218,'ESO zone constants'!$D$3:$H$9999,5,FALSE),""),"")</f>
        <v>1152</v>
      </c>
      <c r="Q218" t="str">
        <f>IF(AND(O218&lt;&gt;"",NOT(ISERROR(O218))),O218, IF(AND(K218&lt;&gt;"",K218&gt;0,NOT(ISERROR(K218))),VLOOKUP(K218,'ESO wayshrine node constants'!$A$3:$D$9986,4,FALSE),""))</f>
        <v>Icereach</v>
      </c>
      <c r="S218" s="19" t="str">
        <f>IF(AND(R218&lt;&gt;"",NOT(ISERROR(R218))),R218,IF(P218&lt;&gt;"",IF(NOT(ISERROR(VLOOKUP(P218,'ESO Dungeon constants'!$D$3:$H$9999,5,FALSE))),VLOOKUP(P218,'ESO Dungeon constants'!$D$3:$I$9999,6,FALSE),VLOOKUP(P218,'ESO zone constants'!$H$3:$K$9985,4,FALSE)),""))</f>
        <v>DLC_HARROWSTORM</v>
      </c>
      <c r="T218" s="3" t="str">
        <f>IF(S218&lt;&gt;"",VLOOKUP(S218,'LibSets constants'!$B$4:$C$1000,2,FALSE),"")</f>
        <v>Harrowstorm</v>
      </c>
      <c r="U218" s="33" t="s">
        <v>1726</v>
      </c>
      <c r="V218" s="43"/>
      <c r="W218" s="40"/>
      <c r="X218" s="3" t="str">
        <f>IF(G218&lt;&gt;"LIBSETS_SETTYPE_BATTLEGROUND",IF(G218&lt;&gt;"LIBSETS_SETTYPE_SPECIAL",IF(Y218&lt;&gt;"",VLOOKUP(Y218,'ESO zone constants'!$D$3:$H$4951,5,FALSE),""),""),"")</f>
        <v/>
      </c>
      <c r="Z218" s="43"/>
      <c r="AA218" s="43"/>
      <c r="AB218" s="43"/>
      <c r="AC218" s="3" t="str">
        <f>IF(G218&lt;&gt;"LIBSETS_SETTYPE_BATTLEGROUND",IF(G218&lt;&gt;"LIBSETS_SETTYPE_SPECIAL",IF(AD218&lt;&gt;"",VLOOKUP(AD218,'ESO zone constants'!$D$3:$H$4951,5,FALSE),""),""),"")</f>
        <v/>
      </c>
      <c r="AE218" s="43"/>
      <c r="AF218" s="43"/>
      <c r="AG218" s="43"/>
      <c r="AH218" s="3" t="str">
        <f>IF(G218&lt;&gt;"LIBSETS_SETTYPE_BATTLEGROUND",IF(G218&lt;&gt;"LIBSETS_SETTYPE_SPECIAL",IF(AI218&lt;&gt;"",VLOOKUP(AI218,'ESO zone constants'!$D$3:$H$4951,5,FALSE),""),""),"")</f>
        <v/>
      </c>
      <c r="AJ218" s="43"/>
      <c r="AK218" s="43"/>
      <c r="AL218" s="43"/>
      <c r="AM218" s="3" t="str">
        <f>IF(G218&lt;&gt;"LIBSETS_SETTYPE_BATTLEGROUND",IF(G218&lt;&gt;"LIBSETS_SETTYPE_SPECIAL",IF(AN218&lt;&gt;"",VLOOKUP(AN218,'ESO zone constants'!$D$3:$H$4951,5,FALSE),""),""),"")</f>
        <v/>
      </c>
      <c r="AO218" s="43"/>
      <c r="AP218" s="43"/>
      <c r="AQ218" s="43"/>
      <c r="AR218" s="3" t="str">
        <f>IF(G218&lt;&gt;"LIBSETS_SETTYPE_BATTLEGROUND",IF(G218&lt;&gt;"LIBSETS_SETTYPE_SPECIAL",IF(AS218&lt;&gt;"",VLOOKUP(AS218,'ESO zone constants'!$D$3:$H$4951,5,FALSE),""),""),"")</f>
        <v/>
      </c>
      <c r="AT218" s="43"/>
      <c r="AU218" s="43"/>
      <c r="AV218" s="43"/>
      <c r="AW218" s="21" t="str">
        <f t="shared" si="19"/>
        <v>[471] = {wayshrines={424,424,424,}, dlcId=DLC_HARROWSTORM</v>
      </c>
      <c r="AX218" s="21" t="str">
        <f t="shared" si="20"/>
        <v>, zoneIds={1152}, veteran=false</v>
      </c>
      <c r="AY218" s="21" t="str">
        <f t="shared" si="21"/>
        <v>, setType=LIBSETS_SETTYPE_DUNGEON</v>
      </c>
      <c r="AZ218" s="21" t="str">
        <f t="shared" si="22"/>
        <v>, dropMechanic={LIBSETS_DROP_MECHANIC_MONSTER_NAME}, dropMechanicNames={}},</v>
      </c>
      <c r="BA218" s="21" t="str">
        <f t="shared" si="23"/>
        <v xml:space="preserve"> --Hiti\'s Hearth / Hitis Feuerstelle   [Icereach]</v>
      </c>
    </row>
    <row r="219" spans="1:53" s="28" customFormat="1" x14ac:dyDescent="0.25">
      <c r="A219" s="5">
        <v>472</v>
      </c>
      <c r="B219" t="s">
        <v>1857</v>
      </c>
      <c r="C219" t="s">
        <v>1839</v>
      </c>
      <c r="D219" s="3">
        <f t="shared" si="18"/>
        <v>472</v>
      </c>
      <c r="E219"/>
      <c r="F219"/>
      <c r="G219" s="3" t="s">
        <v>1652</v>
      </c>
      <c r="H219"/>
      <c r="I219" t="s">
        <v>97</v>
      </c>
      <c r="J219" t="s">
        <v>97</v>
      </c>
      <c r="K219">
        <v>424</v>
      </c>
      <c r="L219">
        <v>424</v>
      </c>
      <c r="M219">
        <v>424</v>
      </c>
      <c r="N219">
        <v>0</v>
      </c>
      <c r="O219" s="70" t="s">
        <v>1838</v>
      </c>
      <c r="P219" s="3">
        <f>IF(AND(G219&lt;&gt;"LIBSETS_SETTYPE_BATTLEGROUND",G219&lt;&gt;"LIBSETS_SETTYPE_SPECIAL",G219&lt;&gt;"LIBSETS_SETTYPE_MYTHIC"), IF(Q219&lt;&gt;"",VLOOKUP(Q219,'ESO zone constants'!$D$3:$H$9999,5,FALSE),""),"")</f>
        <v>1152</v>
      </c>
      <c r="Q219" t="str">
        <f>IF(AND(O219&lt;&gt;"",NOT(ISERROR(O219))),O219, IF(AND(K219&lt;&gt;"",K219&gt;0,NOT(ISERROR(K219))),VLOOKUP(K219,'ESO wayshrine node constants'!$A$3:$D$9986,4,FALSE),""))</f>
        <v>Icereach</v>
      </c>
      <c r="R219" s="70"/>
      <c r="S219" s="19" t="str">
        <f>IF(AND(R219&lt;&gt;"",NOT(ISERROR(R219))),R219,IF(P219&lt;&gt;"",IF(NOT(ISERROR(VLOOKUP(P219,'ESO Dungeon constants'!$D$3:$H$9999,5,FALSE))),VLOOKUP(P219,'ESO Dungeon constants'!$D$3:$I$9999,6,FALSE),VLOOKUP(P219,'ESO zone constants'!$H$3:$K$9985,4,FALSE)),""))</f>
        <v>DLC_HARROWSTORM</v>
      </c>
      <c r="T219" s="3" t="str">
        <f>IF(S219&lt;&gt;"",VLOOKUP(S219,'LibSets constants'!$B$4:$C$1000,2,FALSE),"")</f>
        <v>Harrowstorm</v>
      </c>
      <c r="U219" s="33" t="s">
        <v>1726</v>
      </c>
      <c r="V219" s="40"/>
      <c r="W219" s="40"/>
      <c r="X219" s="3" t="str">
        <f>IF(G219&lt;&gt;"LIBSETS_SETTYPE_BATTLEGROUND",IF(G219&lt;&gt;"LIBSETS_SETTYPE_SPECIAL",IF(Y219&lt;&gt;"",VLOOKUP(Y219,'ESO zone constants'!$D$3:$H$4951,5,FALSE),""),""),"")</f>
        <v/>
      </c>
      <c r="Y219"/>
      <c r="Z219" s="40"/>
      <c r="AA219" s="40"/>
      <c r="AB219" s="40"/>
      <c r="AC219" s="3" t="str">
        <f>IF(G219&lt;&gt;"LIBSETS_SETTYPE_BATTLEGROUND",IF(G219&lt;&gt;"LIBSETS_SETTYPE_SPECIAL",IF(AD219&lt;&gt;"",VLOOKUP(AD219,'ESO zone constants'!$D$3:$H$4951,5,FALSE),""),""),"")</f>
        <v/>
      </c>
      <c r="AD219"/>
      <c r="AE219" s="40"/>
      <c r="AF219" s="40"/>
      <c r="AG219" s="40"/>
      <c r="AH219" s="3" t="str">
        <f>IF(G219&lt;&gt;"LIBSETS_SETTYPE_BATTLEGROUND",IF(G219&lt;&gt;"LIBSETS_SETTYPE_SPECIAL",IF(AI219&lt;&gt;"",VLOOKUP(AI219,'ESO zone constants'!$D$3:$H$4951,5,FALSE),""),""),"")</f>
        <v/>
      </c>
      <c r="AI219"/>
      <c r="AJ219" s="40"/>
      <c r="AK219" s="40"/>
      <c r="AL219" s="40"/>
      <c r="AM219" s="3" t="str">
        <f>IF(G219&lt;&gt;"LIBSETS_SETTYPE_BATTLEGROUND",IF(G219&lt;&gt;"LIBSETS_SETTYPE_SPECIAL",IF(AN219&lt;&gt;"",VLOOKUP(AN219,'ESO zone constants'!$D$3:$H$4951,5,FALSE),""),""),"")</f>
        <v/>
      </c>
      <c r="AN219"/>
      <c r="AO219" s="40"/>
      <c r="AP219" s="40"/>
      <c r="AQ219" s="40"/>
      <c r="AR219" s="3" t="str">
        <f>IF(G219&lt;&gt;"LIBSETS_SETTYPE_BATTLEGROUND",IF(G219&lt;&gt;"LIBSETS_SETTYPE_SPECIAL",IF(AS219&lt;&gt;"",VLOOKUP(AS219,'ESO zone constants'!$D$3:$H$4951,5,FALSE),""),""),"")</f>
        <v/>
      </c>
      <c r="AS219"/>
      <c r="AT219" s="40"/>
      <c r="AU219" s="40"/>
      <c r="AV219" s="40"/>
      <c r="AW219" s="21" t="str">
        <f t="shared" si="19"/>
        <v>[472] = {wayshrines={424,424,424,}, dlcId=DLC_HARROWSTORM</v>
      </c>
      <c r="AX219" s="21" t="str">
        <f t="shared" si="20"/>
        <v>, zoneIds={1152}, veteran=false</v>
      </c>
      <c r="AY219" s="21" t="str">
        <f t="shared" si="21"/>
        <v>, setType=LIBSETS_SETTYPE_DUNGEON</v>
      </c>
      <c r="AZ219" s="21" t="str">
        <f t="shared" si="22"/>
        <v>, dropMechanic={LIBSETS_DROP_MECHANIC_MONSTER_NAME}, dropMechanicNames={}},</v>
      </c>
      <c r="BA219" s="21" t="str">
        <f t="shared" si="23"/>
        <v xml:space="preserve"> --Titanborn Strength / Titanenkinds Stärke   [Icereach]</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constants'!$D$3:$H$9999,5,FALSE),""),"")</f>
        <v/>
      </c>
      <c r="Q220" t="str">
        <f>IF(AND(O220&lt;&gt;"",NOT(ISERROR(O220))),O220, IF(AND(K220&lt;&gt;"",K220&gt;0,NOT(ISERROR(K220))),VLOOKUP(K220,'ESO wayshrine node constants'!$A$3:$D$9986,4,FALSE),""))</f>
        <v/>
      </c>
      <c r="R220" s="70"/>
      <c r="S220" s="19" t="str">
        <f>IF(AND(R220&lt;&gt;"",NOT(ISERROR(R220))),R220,IF(P220&lt;&gt;"",IF(NOT(ISERROR(VLOOKUP(P220,'ESO Dungeon constants'!$D$3:$H$9999,5,FALSE))),VLOOKUP(P220,'ESO Dungeon constants'!$D$3:$I$9999,6,FALSE),VLOOKUP(P220,'ESO zone constants'!$H$3:$K$9985,4,FALSE)),""))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constants'!$D$3:$H$4951,5,FALSE),""),""),"")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constants'!$D$3:$H$4951,5,FALSE),""),""),"")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constants'!$D$3:$H$4951,5,FALSE),""),""),"")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constants'!$D$3:$H$4951,5,FALSE),""),""),"")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constants'!$D$3:$H$4951,5,FALSE),""),""),"")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constants'!$D$3:$H$9999,5,FALSE),""),"")</f>
        <v>380</v>
      </c>
      <c r="Q221" t="str">
        <f>IF(AND(O221&lt;&gt;"",NOT(ISERROR(O221))),O221, IF(AND(K221&lt;&gt;"",K221&gt;0,NOT(ISERROR(K221))),VLOOKUP(K221,'ESO wayshrine node constants'!$A$3:$D$9986,4,FALSE),""))</f>
        <v>The Banished Cells I</v>
      </c>
      <c r="S221" s="19" t="str">
        <f>IF(AND(R221&lt;&gt;"",NOT(ISERROR(R221))),R221,IF(P221&lt;&gt;"",IF(NOT(ISERROR(VLOOKUP(P221,'ESO Dungeon constants'!$D$3:$H$9999,5,FALSE))),VLOOKUP(P221,'ESO Dungeon constants'!$D$3:$I$9999,6,FALSE),VLOOKUP(P221,'ESO zone constants'!$H$3:$K$9985,4,FALSE)),""))</f>
        <v>DLC_BASE_GAME</v>
      </c>
      <c r="T221" s="3" t="str">
        <f>IF(S221&lt;&gt;"",VLOOKUP(S221,'LibSets constants'!$B$4:$C$1000,2,FALSE),"")</f>
        <v>Included in base game</v>
      </c>
      <c r="U221" s="33" t="s">
        <v>1726</v>
      </c>
      <c r="V221" s="43" t="s">
        <v>1531</v>
      </c>
      <c r="W221" s="40" t="s">
        <v>1825</v>
      </c>
      <c r="X221" s="3" t="str">
        <f>IF(G221&lt;&gt;"LIBSETS_SETTYPE_BATTLEGROUND",IF(G221&lt;&gt;"LIBSETS_SETTYPE_SPECIAL",IF(Y221&lt;&gt;"",VLOOKUP(Y221,'ESO zone constants'!$D$3:$H$4951,5,FALSE),""),""),"")</f>
        <v/>
      </c>
      <c r="Z221" s="43"/>
      <c r="AA221" s="43"/>
      <c r="AB221" s="43"/>
      <c r="AC221" s="3" t="str">
        <f>IF(G221&lt;&gt;"LIBSETS_SETTYPE_BATTLEGROUND",IF(G221&lt;&gt;"LIBSETS_SETTYPE_SPECIAL",IF(AD221&lt;&gt;"",VLOOKUP(AD221,'ESO zone constants'!$D$3:$H$4951,5,FALSE),""),""),"")</f>
        <v/>
      </c>
      <c r="AE221" s="43"/>
      <c r="AF221" s="43"/>
      <c r="AG221" s="43"/>
      <c r="AH221" s="3" t="str">
        <f>IF(G221&lt;&gt;"LIBSETS_SETTYPE_BATTLEGROUND",IF(G221&lt;&gt;"LIBSETS_SETTYPE_SPECIAL",IF(AI221&lt;&gt;"",VLOOKUP(AI221,'ESO zone constants'!$D$3:$H$4951,5,FALSE),""),""),"")</f>
        <v/>
      </c>
      <c r="AJ221" s="43"/>
      <c r="AK221" s="43"/>
      <c r="AL221" s="43"/>
      <c r="AM221" s="3" t="str">
        <f>IF(G221&lt;&gt;"LIBSETS_SETTYPE_BATTLEGROUND",IF(G221&lt;&gt;"LIBSETS_SETTYPE_SPECIAL",IF(AN221&lt;&gt;"",VLOOKUP(AN221,'ESO zone constants'!$D$3:$H$4951,5,FALSE),""),""),"")</f>
        <v/>
      </c>
      <c r="AO221" s="43"/>
      <c r="AP221" s="43"/>
      <c r="AQ221" s="43"/>
      <c r="AR221" s="3" t="str">
        <f>IF(G221&lt;&gt;"LIBSETS_SETTYPE_BATTLEGROUND",IF(G221&lt;&gt;"LIBSETS_SETTYPE_SPECIAL",IF(AS221&lt;&gt;"",VLOOKUP(AS221,'ESO zone constants'!$D$3:$H$4951,5,FALSE),""),""),"")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constants'!$D$3:$H$9999,5,FALSE),""),"")</f>
        <v>283</v>
      </c>
      <c r="Q222" t="str">
        <f>IF(AND(O222&lt;&gt;"",NOT(ISERROR(O222))),O222, IF(AND(K222&lt;&gt;"",K222&gt;0,NOT(ISERROR(K222))),VLOOKUP(K222,'ESO wayshrine node constants'!$A$3:$D$9986,4,FALSE),""))</f>
        <v>Fungal Grotto I</v>
      </c>
      <c r="S222" s="19" t="str">
        <f>IF(AND(R222&lt;&gt;"",NOT(ISERROR(R222))),R222,IF(P222&lt;&gt;"",IF(NOT(ISERROR(VLOOKUP(P222,'ESO Dungeon constants'!$D$3:$H$9999,5,FALSE))),VLOOKUP(P222,'ESO Dungeon constants'!$D$3:$I$9999,6,FALSE),VLOOKUP(P222,'ESO zone constants'!$H$3:$K$9985,4,FALSE)),""))</f>
        <v>DLC_BASE_GAME</v>
      </c>
      <c r="T222" s="3" t="str">
        <f>IF(S222&lt;&gt;"",VLOOKUP(S222,'LibSets constants'!$B$4:$C$1000,2,FALSE),"")</f>
        <v>Included in base game</v>
      </c>
      <c r="U222" s="33" t="s">
        <v>1726</v>
      </c>
      <c r="V222" s="43" t="s">
        <v>1740</v>
      </c>
      <c r="W222" s="40" t="s">
        <v>1818</v>
      </c>
      <c r="X222" s="3" t="str">
        <f>IF(G222&lt;&gt;"LIBSETS_SETTYPE_BATTLEGROUND",IF(G222&lt;&gt;"LIBSETS_SETTYPE_SPECIAL",IF(Y222&lt;&gt;"",VLOOKUP(Y222,'ESO zone constants'!$D$3:$H$4951,5,FALSE),""),""),"")</f>
        <v/>
      </c>
      <c r="Z222" s="43"/>
      <c r="AA222" s="43"/>
      <c r="AB222" s="43"/>
      <c r="AC222" s="3" t="str">
        <f>IF(G222&lt;&gt;"LIBSETS_SETTYPE_BATTLEGROUND",IF(G222&lt;&gt;"LIBSETS_SETTYPE_SPECIAL",IF(AD222&lt;&gt;"",VLOOKUP(AD222,'ESO zone constants'!$D$3:$H$4951,5,FALSE),""),""),"")</f>
        <v/>
      </c>
      <c r="AE222" s="43"/>
      <c r="AF222" s="43"/>
      <c r="AG222" s="43"/>
      <c r="AH222" s="3" t="str">
        <f>IF(G222&lt;&gt;"LIBSETS_SETTYPE_BATTLEGROUND",IF(G222&lt;&gt;"LIBSETS_SETTYPE_SPECIAL",IF(AI222&lt;&gt;"",VLOOKUP(AI222,'ESO zone constants'!$D$3:$H$4951,5,FALSE),""),""),"")</f>
        <v/>
      </c>
      <c r="AJ222" s="43"/>
      <c r="AK222" s="43"/>
      <c r="AL222" s="43"/>
      <c r="AM222" s="3" t="str">
        <f>IF(G222&lt;&gt;"LIBSETS_SETTYPE_BATTLEGROUND",IF(G222&lt;&gt;"LIBSETS_SETTYPE_SPECIAL",IF(AN222&lt;&gt;"",VLOOKUP(AN222,'ESO zone constants'!$D$3:$H$4951,5,FALSE),""),""),"")</f>
        <v/>
      </c>
      <c r="AO222" s="43"/>
      <c r="AP222" s="43"/>
      <c r="AQ222" s="43"/>
      <c r="AR222" s="3" t="str">
        <f>IF(G222&lt;&gt;"LIBSETS_SETTYPE_BATTLEGROUND",IF(G222&lt;&gt;"LIBSETS_SETTYPE_SPECIAL",IF(AS222&lt;&gt;"",VLOOKUP(AS222,'ESO zone constants'!$D$3:$H$4951,5,FALSE),""),""),"")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constants'!$D$3:$H$9999,5,FALSE),""),"")</f>
        <v>144</v>
      </c>
      <c r="Q223" t="str">
        <f>IF(AND(O223&lt;&gt;"",NOT(ISERROR(O223))),O223, IF(AND(K223&lt;&gt;"",K223&gt;0,NOT(ISERROR(K223))),VLOOKUP(K223,'ESO wayshrine node constants'!$A$3:$D$9986,4,FALSE),""))</f>
        <v>Spindleclutch I</v>
      </c>
      <c r="S223" s="19" t="str">
        <f>IF(AND(R223&lt;&gt;"",NOT(ISERROR(R223))),R223,IF(P223&lt;&gt;"",IF(NOT(ISERROR(VLOOKUP(P223,'ESO Dungeon constants'!$D$3:$H$9999,5,FALSE))),VLOOKUP(P223,'ESO Dungeon constants'!$D$3:$I$9999,6,FALSE),VLOOKUP(P223,'ESO zone constants'!$H$3:$K$9985,4,FALSE)),""))</f>
        <v>DLC_BASE_GAME</v>
      </c>
      <c r="T223" s="3" t="str">
        <f>IF(S223&lt;&gt;"",VLOOKUP(S223,'LibSets constants'!$B$4:$C$1000,2,FALSE),"")</f>
        <v>Included in base game</v>
      </c>
      <c r="U223" s="33" t="s">
        <v>1726</v>
      </c>
      <c r="V223" s="43" t="s">
        <v>1729</v>
      </c>
      <c r="W223" s="40" t="s">
        <v>1822</v>
      </c>
      <c r="X223" s="3" t="str">
        <f>IF(G223&lt;&gt;"LIBSETS_SETTYPE_BATTLEGROUND",IF(G223&lt;&gt;"LIBSETS_SETTYPE_SPECIAL",IF(Y223&lt;&gt;"",VLOOKUP(Y223,'ESO zone constants'!$D$3:$H$4951,5,FALSE),""),""),"")</f>
        <v/>
      </c>
      <c r="Z223" s="43"/>
      <c r="AA223" s="43"/>
      <c r="AB223" s="43"/>
      <c r="AC223" s="3" t="str">
        <f>IF(G223&lt;&gt;"LIBSETS_SETTYPE_BATTLEGROUND",IF(G223&lt;&gt;"LIBSETS_SETTYPE_SPECIAL",IF(AD223&lt;&gt;"",VLOOKUP(AD223,'ESO zone constants'!$D$3:$H$4951,5,FALSE),""),""),"")</f>
        <v/>
      </c>
      <c r="AE223" s="43"/>
      <c r="AF223" s="43"/>
      <c r="AG223" s="43"/>
      <c r="AH223" s="3" t="str">
        <f>IF(G223&lt;&gt;"LIBSETS_SETTYPE_BATTLEGROUND",IF(G223&lt;&gt;"LIBSETS_SETTYPE_SPECIAL",IF(AI223&lt;&gt;"",VLOOKUP(AI223,'ESO zone constants'!$D$3:$H$4951,5,FALSE),""),""),"")</f>
        <v/>
      </c>
      <c r="AJ223" s="43"/>
      <c r="AK223" s="43"/>
      <c r="AL223" s="43"/>
      <c r="AM223" s="3" t="str">
        <f>IF(G223&lt;&gt;"LIBSETS_SETTYPE_BATTLEGROUND",IF(G223&lt;&gt;"LIBSETS_SETTYPE_SPECIAL",IF(AN223&lt;&gt;"",VLOOKUP(AN223,'ESO zone constants'!$D$3:$H$4951,5,FALSE),""),""),"")</f>
        <v/>
      </c>
      <c r="AO223" s="43"/>
      <c r="AP223" s="43"/>
      <c r="AQ223" s="43"/>
      <c r="AR223" s="3" t="str">
        <f>IF(G223&lt;&gt;"LIBSETS_SETTYPE_BATTLEGROUND",IF(G223&lt;&gt;"LIBSETS_SETTYPE_SPECIAL",IF(AS223&lt;&gt;"",VLOOKUP(AS223,'ESO zone constants'!$D$3:$H$4951,5,FALSE),""),""),"")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constants'!$D$3:$H$9999,5,FALSE),""),"")</f>
        <v>63</v>
      </c>
      <c r="Q224" t="str">
        <f>IF(AND(O224&lt;&gt;"",NOT(ISERROR(O224))),O224, IF(AND(K224&lt;&gt;"",K224&gt;0,NOT(ISERROR(K224))),VLOOKUP(K224,'ESO wayshrine node constants'!$A$3:$D$9986,4,FALSE),""))</f>
        <v>Darkshade Caverns I</v>
      </c>
      <c r="S224" s="19" t="str">
        <f>IF(AND(R224&lt;&gt;"",NOT(ISERROR(R224))),R224,IF(P224&lt;&gt;"",IF(NOT(ISERROR(VLOOKUP(P224,'ESO Dungeon constants'!$D$3:$H$9999,5,FALSE))),VLOOKUP(P224,'ESO Dungeon constants'!$D$3:$I$9999,6,FALSE),VLOOKUP(P224,'ESO zone constants'!$H$3:$K$9985,4,FALSE)),""))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constants'!$D$3:$H$4951,5,FALSE),""),""),"")</f>
        <v/>
      </c>
      <c r="Z224" s="43"/>
      <c r="AA224" s="43"/>
      <c r="AB224" s="43"/>
      <c r="AC224" s="3" t="str">
        <f>IF(G224&lt;&gt;"LIBSETS_SETTYPE_BATTLEGROUND",IF(G224&lt;&gt;"LIBSETS_SETTYPE_SPECIAL",IF(AD224&lt;&gt;"",VLOOKUP(AD224,'ESO zone constants'!$D$3:$H$4951,5,FALSE),""),""),"")</f>
        <v/>
      </c>
      <c r="AE224" s="43"/>
      <c r="AF224" s="43"/>
      <c r="AG224" s="43"/>
      <c r="AH224" s="3" t="str">
        <f>IF(G224&lt;&gt;"LIBSETS_SETTYPE_BATTLEGROUND",IF(G224&lt;&gt;"LIBSETS_SETTYPE_SPECIAL",IF(AI224&lt;&gt;"",VLOOKUP(AI224,'ESO zone constants'!$D$3:$H$4951,5,FALSE),""),""),"")</f>
        <v/>
      </c>
      <c r="AJ224" s="43"/>
      <c r="AK224" s="43"/>
      <c r="AL224" s="43"/>
      <c r="AM224" s="3" t="str">
        <f>IF(G224&lt;&gt;"LIBSETS_SETTYPE_BATTLEGROUND",IF(G224&lt;&gt;"LIBSETS_SETTYPE_SPECIAL",IF(AN224&lt;&gt;"",VLOOKUP(AN224,'ESO zone constants'!$D$3:$H$4951,5,FALSE),""),""),"")</f>
        <v/>
      </c>
      <c r="AO224" s="43"/>
      <c r="AP224" s="43"/>
      <c r="AQ224" s="43"/>
      <c r="AR224" s="3" t="str">
        <f>IF(G224&lt;&gt;"LIBSETS_SETTYPE_BATTLEGROUND",IF(G224&lt;&gt;"LIBSETS_SETTYPE_SPECIAL",IF(AS224&lt;&gt;"",VLOOKUP(AS224,'ESO zone constants'!$D$3:$H$4951,5,FALSE),""),""),"")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constants'!$D$3:$H$9999,5,FALSE),""),"")</f>
        <v>126</v>
      </c>
      <c r="Q225" t="str">
        <f>IF(AND(O225&lt;&gt;"",NOT(ISERROR(O225))),O225, IF(AND(K225&lt;&gt;"",K225&gt;0,NOT(ISERROR(K225))),VLOOKUP(K225,'ESO wayshrine node constants'!$A$3:$D$9986,4,FALSE),""))</f>
        <v>Elden Hollow I</v>
      </c>
      <c r="S225" s="19" t="str">
        <f>IF(AND(R225&lt;&gt;"",NOT(ISERROR(R225))),R225,IF(P225&lt;&gt;"",IF(NOT(ISERROR(VLOOKUP(P225,'ESO Dungeon constants'!$D$3:$H$9999,5,FALSE))),VLOOKUP(P225,'ESO Dungeon constants'!$D$3:$I$9999,6,FALSE),VLOOKUP(P225,'ESO zone constants'!$H$3:$K$9985,4,FALSE)),""))</f>
        <v>DLC_BASE_GAME</v>
      </c>
      <c r="T225" s="3" t="str">
        <f>IF(S225&lt;&gt;"",VLOOKUP(S225,'LibSets constants'!$B$4:$C$1000,2,FALSE),"")</f>
        <v>Included in base game</v>
      </c>
      <c r="U225" s="33" t="s">
        <v>1726</v>
      </c>
      <c r="V225" s="43" t="s">
        <v>1730</v>
      </c>
      <c r="W225" s="40" t="s">
        <v>1828</v>
      </c>
      <c r="X225" s="3" t="str">
        <f>IF(G225&lt;&gt;"LIBSETS_SETTYPE_BATTLEGROUND",IF(G225&lt;&gt;"LIBSETS_SETTYPE_SPECIAL",IF(Y225&lt;&gt;"",VLOOKUP(Y225,'ESO zone constants'!$D$3:$H$4951,5,FALSE),""),""),"")</f>
        <v/>
      </c>
      <c r="Z225" s="43"/>
      <c r="AA225" s="43"/>
      <c r="AB225" s="43"/>
      <c r="AC225" s="3" t="str">
        <f>IF(G225&lt;&gt;"LIBSETS_SETTYPE_BATTLEGROUND",IF(G225&lt;&gt;"LIBSETS_SETTYPE_SPECIAL",IF(AD225&lt;&gt;"",VLOOKUP(AD225,'ESO zone constants'!$D$3:$H$4951,5,FALSE),""),""),"")</f>
        <v/>
      </c>
      <c r="AE225" s="43"/>
      <c r="AF225" s="43"/>
      <c r="AG225" s="43"/>
      <c r="AH225" s="3" t="str">
        <f>IF(G225&lt;&gt;"LIBSETS_SETTYPE_BATTLEGROUND",IF(G225&lt;&gt;"LIBSETS_SETTYPE_SPECIAL",IF(AI225&lt;&gt;"",VLOOKUP(AI225,'ESO zone constants'!$D$3:$H$4951,5,FALSE),""),""),"")</f>
        <v/>
      </c>
      <c r="AJ225" s="43"/>
      <c r="AK225" s="43"/>
      <c r="AL225" s="43"/>
      <c r="AM225" s="3" t="str">
        <f>IF(G225&lt;&gt;"LIBSETS_SETTYPE_BATTLEGROUND",IF(G225&lt;&gt;"LIBSETS_SETTYPE_SPECIAL",IF(AN225&lt;&gt;"",VLOOKUP(AN225,'ESO zone constants'!$D$3:$H$4951,5,FALSE),""),""),"")</f>
        <v/>
      </c>
      <c r="AO225" s="43"/>
      <c r="AP225" s="43"/>
      <c r="AQ225" s="43"/>
      <c r="AR225" s="3" t="str">
        <f>IF(G225&lt;&gt;"LIBSETS_SETTYPE_BATTLEGROUND",IF(G225&lt;&gt;"LIBSETS_SETTYPE_SPECIAL",IF(AS225&lt;&gt;"",VLOOKUP(AS225,'ESO zone constants'!$D$3:$H$4951,5,FALSE),""),""),"")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constants'!$D$3:$H$9999,5,FALSE),""),"")</f>
        <v>146</v>
      </c>
      <c r="Q226" t="str">
        <f>IF(AND(O226&lt;&gt;"",NOT(ISERROR(O226))),O226, IF(AND(K226&lt;&gt;"",K226&gt;0,NOT(ISERROR(K226))),VLOOKUP(K226,'ESO wayshrine node constants'!$A$3:$D$9986,4,FALSE),""))</f>
        <v>Wayrest Sewers I</v>
      </c>
      <c r="S226" s="19" t="str">
        <f>IF(AND(R226&lt;&gt;"",NOT(ISERROR(R226))),R226,IF(P226&lt;&gt;"",IF(NOT(ISERROR(VLOOKUP(P226,'ESO Dungeon constants'!$D$3:$H$9999,5,FALSE))),VLOOKUP(P226,'ESO Dungeon constants'!$D$3:$I$9999,6,FALSE),VLOOKUP(P226,'ESO zone constants'!$H$3:$K$9985,4,FALSE)),""))</f>
        <v>DLC_BASE_GAME</v>
      </c>
      <c r="T226" s="3" t="str">
        <f>IF(S226&lt;&gt;"",VLOOKUP(S226,'LibSets constants'!$B$4:$C$1000,2,FALSE),"")</f>
        <v>Included in base game</v>
      </c>
      <c r="U226" s="33" t="s">
        <v>1726</v>
      </c>
      <c r="V226" s="43" t="s">
        <v>1831</v>
      </c>
      <c r="W226" s="40" t="s">
        <v>1832</v>
      </c>
      <c r="X226" s="3" t="str">
        <f>IF(G226&lt;&gt;"LIBSETS_SETTYPE_BATTLEGROUND",IF(G226&lt;&gt;"LIBSETS_SETTYPE_SPECIAL",IF(Y226&lt;&gt;"",VLOOKUP(Y226,'ESO zone constants'!$D$3:$H$4951,5,FALSE),""),""),"")</f>
        <v/>
      </c>
      <c r="Z226" s="43"/>
      <c r="AA226" s="43"/>
      <c r="AB226" s="43"/>
      <c r="AC226" s="3" t="str">
        <f>IF(G226&lt;&gt;"LIBSETS_SETTYPE_BATTLEGROUND",IF(G226&lt;&gt;"LIBSETS_SETTYPE_SPECIAL",IF(AD226&lt;&gt;"",VLOOKUP(AD226,'ESO zone constants'!$D$3:$H$4951,5,FALSE),""),""),"")</f>
        <v/>
      </c>
      <c r="AE226" s="43"/>
      <c r="AF226" s="43"/>
      <c r="AG226" s="43"/>
      <c r="AH226" s="3" t="str">
        <f>IF(G226&lt;&gt;"LIBSETS_SETTYPE_BATTLEGROUND",IF(G226&lt;&gt;"LIBSETS_SETTYPE_SPECIAL",IF(AI226&lt;&gt;"",VLOOKUP(AI226,'ESO zone constants'!$D$3:$H$4951,5,FALSE),""),""),"")</f>
        <v/>
      </c>
      <c r="AJ226" s="43"/>
      <c r="AK226" s="43"/>
      <c r="AL226" s="43"/>
      <c r="AM226" s="3" t="str">
        <f>IF(G226&lt;&gt;"LIBSETS_SETTYPE_BATTLEGROUND",IF(G226&lt;&gt;"LIBSETS_SETTYPE_SPECIAL",IF(AN226&lt;&gt;"",VLOOKUP(AN226,'ESO zone constants'!$D$3:$H$4951,5,FALSE),""),""),"")</f>
        <v/>
      </c>
      <c r="AO226" s="43"/>
      <c r="AP226" s="43"/>
      <c r="AQ226" s="43"/>
      <c r="AR226" s="3" t="str">
        <f>IF(G226&lt;&gt;"LIBSETS_SETTYPE_BATTLEGROUND",IF(G226&lt;&gt;"LIBSETS_SETTYPE_SPECIAL",IF(AS226&lt;&gt;"",VLOOKUP(AS226,'ESO zone constants'!$D$3:$H$4951,5,FALSE),""),""),"")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constants'!$D$3:$H$9999,5,FALSE),""),"")</f>
        <v>148</v>
      </c>
      <c r="Q227" t="str">
        <f>IF(AND(O227&lt;&gt;"",NOT(ISERROR(O227))),O227, IF(AND(K227&lt;&gt;"",K227&gt;0,NOT(ISERROR(K227))),VLOOKUP(K227,'ESO wayshrine node constants'!$A$3:$D$9986,4,FALSE),""))</f>
        <v>Arx Corinium</v>
      </c>
      <c r="S227" s="19" t="str">
        <f>IF(AND(R227&lt;&gt;"",NOT(ISERROR(R227))),R227,IF(P227&lt;&gt;"",IF(NOT(ISERROR(VLOOKUP(P227,'ESO Dungeon constants'!$D$3:$H$9999,5,FALSE))),VLOOKUP(P227,'ESO Dungeon constants'!$D$3:$I$9999,6,FALSE),VLOOKUP(P227,'ESO zone constants'!$H$3:$K$9985,4,FALSE)),""))</f>
        <v>DLC_BASE_GAME</v>
      </c>
      <c r="T227" s="3" t="str">
        <f>IF(S227&lt;&gt;"",VLOOKUP(S227,'LibSets constants'!$B$4:$C$1000,2,FALSE),"")</f>
        <v>Included in base game</v>
      </c>
      <c r="U227" s="33" t="s">
        <v>1726</v>
      </c>
      <c r="V227" s="43" t="s">
        <v>1731</v>
      </c>
      <c r="W227" s="40" t="s">
        <v>1810</v>
      </c>
      <c r="X227" s="3" t="str">
        <f>IF(G227&lt;&gt;"LIBSETS_SETTYPE_BATTLEGROUND",IF(G227&lt;&gt;"LIBSETS_SETTYPE_SPECIAL",IF(Y227&lt;&gt;"",VLOOKUP(Y227,'ESO zone constants'!$D$3:$H$4951,5,FALSE),""),""),"")</f>
        <v/>
      </c>
      <c r="Z227" s="43"/>
      <c r="AA227" s="43"/>
      <c r="AB227" s="43"/>
      <c r="AC227" s="3" t="str">
        <f>IF(G227&lt;&gt;"LIBSETS_SETTYPE_BATTLEGROUND",IF(G227&lt;&gt;"LIBSETS_SETTYPE_SPECIAL",IF(AD227&lt;&gt;"",VLOOKUP(AD227,'ESO zone constants'!$D$3:$H$4951,5,FALSE),""),""),"")</f>
        <v/>
      </c>
      <c r="AE227" s="43"/>
      <c r="AF227" s="43"/>
      <c r="AG227" s="43"/>
      <c r="AH227" s="3" t="str">
        <f>IF(G227&lt;&gt;"LIBSETS_SETTYPE_BATTLEGROUND",IF(G227&lt;&gt;"LIBSETS_SETTYPE_SPECIAL",IF(AI227&lt;&gt;"",VLOOKUP(AI227,'ESO zone constants'!$D$3:$H$4951,5,FALSE),""),""),"")</f>
        <v/>
      </c>
      <c r="AJ227" s="43"/>
      <c r="AK227" s="43"/>
      <c r="AL227" s="43"/>
      <c r="AM227" s="3" t="str">
        <f>IF(G227&lt;&gt;"LIBSETS_SETTYPE_BATTLEGROUND",IF(G227&lt;&gt;"LIBSETS_SETTYPE_SPECIAL",IF(AN227&lt;&gt;"",VLOOKUP(AN227,'ESO zone constants'!$D$3:$H$4951,5,FALSE),""),""),"")</f>
        <v/>
      </c>
      <c r="AO227" s="43"/>
      <c r="AP227" s="43"/>
      <c r="AQ227" s="43"/>
      <c r="AR227" s="3" t="str">
        <f>IF(G227&lt;&gt;"LIBSETS_SETTYPE_BATTLEGROUND",IF(G227&lt;&gt;"LIBSETS_SETTYPE_SPECIAL",IF(AS227&lt;&gt;"",VLOOKUP(AS227,'ESO zone constants'!$D$3:$H$4951,5,FALSE),""),""),"")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constants'!$D$3:$H$9999,5,FALSE),""),"")</f>
        <v>176</v>
      </c>
      <c r="Q228" t="str">
        <f>IF(AND(O228&lt;&gt;"",NOT(ISERROR(O228))),O228, IF(AND(K228&lt;&gt;"",K228&gt;0,NOT(ISERROR(K228))),VLOOKUP(K228,'ESO wayshrine node constants'!$A$3:$D$9986,4,FALSE),""))</f>
        <v>City of Ash I</v>
      </c>
      <c r="S228" s="19" t="str">
        <f>IF(AND(R228&lt;&gt;"",NOT(ISERROR(R228))),R228,IF(P228&lt;&gt;"",IF(NOT(ISERROR(VLOOKUP(P228,'ESO Dungeon constants'!$D$3:$H$9999,5,FALSE))),VLOOKUP(P228,'ESO Dungeon constants'!$D$3:$I$9999,6,FALSE),VLOOKUP(P228,'ESO zone constants'!$H$3:$K$9985,4,FALSE)),""))</f>
        <v>DLC_BASE_GAME</v>
      </c>
      <c r="T228" s="3" t="str">
        <f>IF(S228&lt;&gt;"",VLOOKUP(S228,'LibSets constants'!$B$4:$C$1000,2,FALSE),"")</f>
        <v>Included in base game</v>
      </c>
      <c r="U228" s="33" t="s">
        <v>1726</v>
      </c>
      <c r="V228" s="43" t="s">
        <v>1732</v>
      </c>
      <c r="W228" s="40" t="s">
        <v>1824</v>
      </c>
      <c r="X228" s="3" t="str">
        <f>IF(G228&lt;&gt;"LIBSETS_SETTYPE_BATTLEGROUND",IF(G228&lt;&gt;"LIBSETS_SETTYPE_SPECIAL",IF(Y228&lt;&gt;"",VLOOKUP(Y228,'ESO zone constants'!$D$3:$H$4951,5,FALSE),""),""),"")</f>
        <v/>
      </c>
      <c r="Z228" s="43"/>
      <c r="AA228" s="43"/>
      <c r="AB228" s="43"/>
      <c r="AC228" s="3" t="str">
        <f>IF(G228&lt;&gt;"LIBSETS_SETTYPE_BATTLEGROUND",IF(G228&lt;&gt;"LIBSETS_SETTYPE_SPECIAL",IF(AD228&lt;&gt;"",VLOOKUP(AD228,'ESO zone constants'!$D$3:$H$4951,5,FALSE),""),""),"")</f>
        <v/>
      </c>
      <c r="AE228" s="43"/>
      <c r="AF228" s="43"/>
      <c r="AG228" s="43"/>
      <c r="AH228" s="3" t="str">
        <f>IF(G228&lt;&gt;"LIBSETS_SETTYPE_BATTLEGROUND",IF(G228&lt;&gt;"LIBSETS_SETTYPE_SPECIAL",IF(AI228&lt;&gt;"",VLOOKUP(AI228,'ESO zone constants'!$D$3:$H$4951,5,FALSE),""),""),"")</f>
        <v/>
      </c>
      <c r="AJ228" s="43"/>
      <c r="AK228" s="43"/>
      <c r="AL228" s="43"/>
      <c r="AM228" s="3" t="str">
        <f>IF(G228&lt;&gt;"LIBSETS_SETTYPE_BATTLEGROUND",IF(G228&lt;&gt;"LIBSETS_SETTYPE_SPECIAL",IF(AN228&lt;&gt;"",VLOOKUP(AN228,'ESO zone constants'!$D$3:$H$4951,5,FALSE),""),""),"")</f>
        <v/>
      </c>
      <c r="AO228" s="43"/>
      <c r="AP228" s="43"/>
      <c r="AQ228" s="43"/>
      <c r="AR228" s="3" t="str">
        <f>IF(G228&lt;&gt;"LIBSETS_SETTYPE_BATTLEGROUND",IF(G228&lt;&gt;"LIBSETS_SETTYPE_SPECIAL",IF(AS228&lt;&gt;"",VLOOKUP(AS228,'ESO zone constants'!$D$3:$H$4951,5,FALSE),""),""),"")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constants'!$D$3:$H$9999,5,FALSE),""),"")</f>
        <v>130</v>
      </c>
      <c r="Q229" t="str">
        <f>IF(AND(O229&lt;&gt;"",NOT(ISERROR(O229))),O229, IF(AND(K229&lt;&gt;"",K229&gt;0,NOT(ISERROR(K229))),VLOOKUP(K229,'ESO wayshrine node constants'!$A$3:$D$9986,4,FALSE),""))</f>
        <v>Crypt of Hearts I</v>
      </c>
      <c r="S229" s="19" t="str">
        <f>IF(AND(R229&lt;&gt;"",NOT(ISERROR(R229))),R229,IF(P229&lt;&gt;"",IF(NOT(ISERROR(VLOOKUP(P229,'ESO Dungeon constants'!$D$3:$H$9999,5,FALSE))),VLOOKUP(P229,'ESO Dungeon constants'!$D$3:$I$9999,6,FALSE),VLOOKUP(P229,'ESO zone constants'!$H$3:$K$9985,4,FALSE)),""))</f>
        <v>DLC_BASE_GAME</v>
      </c>
      <c r="T229" s="3" t="str">
        <f>IF(S229&lt;&gt;"",VLOOKUP(S229,'LibSets constants'!$B$4:$C$1000,2,FALSE),"")</f>
        <v>Included in base game</v>
      </c>
      <c r="U229" s="33" t="s">
        <v>1726</v>
      </c>
      <c r="V229" s="43" t="s">
        <v>1530</v>
      </c>
      <c r="W229" s="40" t="s">
        <v>1816</v>
      </c>
      <c r="X229" s="3" t="str">
        <f>IF(G229&lt;&gt;"LIBSETS_SETTYPE_BATTLEGROUND",IF(G229&lt;&gt;"LIBSETS_SETTYPE_SPECIAL",IF(Y229&lt;&gt;"",VLOOKUP(Y229,'ESO zone constants'!$D$3:$H$4951,5,FALSE),""),""),"")</f>
        <v/>
      </c>
      <c r="Z229" s="43"/>
      <c r="AA229" s="43"/>
      <c r="AB229" s="43"/>
      <c r="AC229" s="3" t="str">
        <f>IF(G229&lt;&gt;"LIBSETS_SETTYPE_BATTLEGROUND",IF(G229&lt;&gt;"LIBSETS_SETTYPE_SPECIAL",IF(AD229&lt;&gt;"",VLOOKUP(AD229,'ESO zone constants'!$D$3:$H$4951,5,FALSE),""),""),"")</f>
        <v/>
      </c>
      <c r="AE229" s="43"/>
      <c r="AF229" s="43"/>
      <c r="AG229" s="43"/>
      <c r="AH229" s="3" t="str">
        <f>IF(G229&lt;&gt;"LIBSETS_SETTYPE_BATTLEGROUND",IF(G229&lt;&gt;"LIBSETS_SETTYPE_SPECIAL",IF(AI229&lt;&gt;"",VLOOKUP(AI229,'ESO zone constants'!$D$3:$H$4951,5,FALSE),""),""),"")</f>
        <v/>
      </c>
      <c r="AJ229" s="43"/>
      <c r="AK229" s="43"/>
      <c r="AL229" s="43"/>
      <c r="AM229" s="3" t="str">
        <f>IF(G229&lt;&gt;"LIBSETS_SETTYPE_BATTLEGROUND",IF(G229&lt;&gt;"LIBSETS_SETTYPE_SPECIAL",IF(AN229&lt;&gt;"",VLOOKUP(AN229,'ESO zone constants'!$D$3:$H$4951,5,FALSE),""),""),"")</f>
        <v/>
      </c>
      <c r="AO229" s="43"/>
      <c r="AP229" s="43"/>
      <c r="AQ229" s="43"/>
      <c r="AR229" s="3" t="str">
        <f>IF(G229&lt;&gt;"LIBSETS_SETTYPE_BATTLEGROUND",IF(G229&lt;&gt;"LIBSETS_SETTYPE_SPECIAL",IF(AS229&lt;&gt;"",VLOOKUP(AS229,'ESO zone constants'!$D$3:$H$4951,5,FALSE),""),""),"")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constants'!$D$3:$H$9999,5,FALSE),""),"")</f>
        <v>449</v>
      </c>
      <c r="Q230" t="str">
        <f>IF(AND(O230&lt;&gt;"",NOT(ISERROR(O230))),O230, IF(AND(K230&lt;&gt;"",K230&gt;0,NOT(ISERROR(K230))),VLOOKUP(K230,'ESO wayshrine node constants'!$A$3:$D$9986,4,FALSE),""))</f>
        <v>Direfrost Keep</v>
      </c>
      <c r="S230" s="19" t="str">
        <f>IF(AND(R230&lt;&gt;"",NOT(ISERROR(R230))),R230,IF(P230&lt;&gt;"",IF(NOT(ISERROR(VLOOKUP(P230,'ESO Dungeon constants'!$D$3:$H$9999,5,FALSE))),VLOOKUP(P230,'ESO Dungeon constants'!$D$3:$I$9999,6,FALSE),VLOOKUP(P230,'ESO zone constants'!$H$3:$K$9985,4,FALSE)),""))</f>
        <v>DLC_BASE_GAME</v>
      </c>
      <c r="T230" s="3" t="str">
        <f>IF(S230&lt;&gt;"",VLOOKUP(S230,'LibSets constants'!$B$4:$C$1000,2,FALSE),"")</f>
        <v>Included in base game</v>
      </c>
      <c r="U230" s="33" t="s">
        <v>1726</v>
      </c>
      <c r="V230" s="43" t="s">
        <v>1733</v>
      </c>
      <c r="W230" s="40" t="s">
        <v>1811</v>
      </c>
      <c r="X230" s="3" t="str">
        <f>IF(G230&lt;&gt;"LIBSETS_SETTYPE_BATTLEGROUND",IF(G230&lt;&gt;"LIBSETS_SETTYPE_SPECIAL",IF(Y230&lt;&gt;"",VLOOKUP(Y230,'ESO zone constants'!$D$3:$H$4951,5,FALSE),""),""),"")</f>
        <v/>
      </c>
      <c r="Z230" s="43"/>
      <c r="AA230" s="43"/>
      <c r="AB230" s="43"/>
      <c r="AC230" s="3" t="str">
        <f>IF(G230&lt;&gt;"LIBSETS_SETTYPE_BATTLEGROUND",IF(G230&lt;&gt;"LIBSETS_SETTYPE_SPECIAL",IF(AD230&lt;&gt;"",VLOOKUP(AD230,'ESO zone constants'!$D$3:$H$4951,5,FALSE),""),""),"")</f>
        <v/>
      </c>
      <c r="AE230" s="43"/>
      <c r="AF230" s="43"/>
      <c r="AG230" s="43"/>
      <c r="AH230" s="3" t="str">
        <f>IF(G230&lt;&gt;"LIBSETS_SETTYPE_BATTLEGROUND",IF(G230&lt;&gt;"LIBSETS_SETTYPE_SPECIAL",IF(AI230&lt;&gt;"",VLOOKUP(AI230,'ESO zone constants'!$D$3:$H$4951,5,FALSE),""),""),"")</f>
        <v/>
      </c>
      <c r="AJ230" s="43"/>
      <c r="AK230" s="43"/>
      <c r="AL230" s="43"/>
      <c r="AM230" s="3" t="str">
        <f>IF(G230&lt;&gt;"LIBSETS_SETTYPE_BATTLEGROUND",IF(G230&lt;&gt;"LIBSETS_SETTYPE_SPECIAL",IF(AN230&lt;&gt;"",VLOOKUP(AN230,'ESO zone constants'!$D$3:$H$4951,5,FALSE),""),""),"")</f>
        <v/>
      </c>
      <c r="AO230" s="43"/>
      <c r="AP230" s="43"/>
      <c r="AQ230" s="43"/>
      <c r="AR230" s="3" t="str">
        <f>IF(G230&lt;&gt;"LIBSETS_SETTYPE_BATTLEGROUND",IF(G230&lt;&gt;"LIBSETS_SETTYPE_SPECIAL",IF(AS230&lt;&gt;"",VLOOKUP(AS230,'ESO zone constants'!$D$3:$H$4951,5,FALSE),""),""),"")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constants'!$D$3:$H$9999,5,FALSE),""),"")</f>
        <v>131</v>
      </c>
      <c r="Q231" t="str">
        <f>IF(AND(O231&lt;&gt;"",NOT(ISERROR(O231))),O231, IF(AND(K231&lt;&gt;"",K231&gt;0,NOT(ISERROR(K231))),VLOOKUP(K231,'ESO wayshrine node constants'!$A$3:$D$9986,4,FALSE),""))</f>
        <v>Tempest Island</v>
      </c>
      <c r="S231" s="19" t="str">
        <f>IF(AND(R231&lt;&gt;"",NOT(ISERROR(R231))),R231,IF(P231&lt;&gt;"",IF(NOT(ISERROR(VLOOKUP(P231,'ESO Dungeon constants'!$D$3:$H$9999,5,FALSE))),VLOOKUP(P231,'ESO Dungeon constants'!$D$3:$I$9999,6,FALSE),VLOOKUP(P231,'ESO zone constants'!$H$3:$K$9985,4,FALSE)),""))</f>
        <v>DLC_BASE_GAME</v>
      </c>
      <c r="T231" s="3" t="str">
        <f>IF(S231&lt;&gt;"",VLOOKUP(S231,'LibSets constants'!$B$4:$C$1000,2,FALSE),"")</f>
        <v>Included in base game</v>
      </c>
      <c r="U231" s="33" t="s">
        <v>1726</v>
      </c>
      <c r="V231" s="43" t="s">
        <v>1734</v>
      </c>
      <c r="W231" s="40" t="s">
        <v>1830</v>
      </c>
      <c r="X231" s="3" t="str">
        <f>IF(G231&lt;&gt;"LIBSETS_SETTYPE_BATTLEGROUND",IF(G231&lt;&gt;"LIBSETS_SETTYPE_SPECIAL",IF(Y231&lt;&gt;"",VLOOKUP(Y231,'ESO zone constants'!$D$3:$H$4951,5,FALSE),""),""),"")</f>
        <v/>
      </c>
      <c r="Z231" s="43"/>
      <c r="AA231" s="43"/>
      <c r="AB231" s="43"/>
      <c r="AC231" s="3" t="str">
        <f>IF(G231&lt;&gt;"LIBSETS_SETTYPE_BATTLEGROUND",IF(G231&lt;&gt;"LIBSETS_SETTYPE_SPECIAL",IF(AD231&lt;&gt;"",VLOOKUP(AD231,'ESO zone constants'!$D$3:$H$4951,5,FALSE),""),""),"")</f>
        <v/>
      </c>
      <c r="AE231" s="43"/>
      <c r="AF231" s="43"/>
      <c r="AG231" s="43"/>
      <c r="AH231" s="3" t="str">
        <f>IF(G231&lt;&gt;"LIBSETS_SETTYPE_BATTLEGROUND",IF(G231&lt;&gt;"LIBSETS_SETTYPE_SPECIAL",IF(AI231&lt;&gt;"",VLOOKUP(AI231,'ESO zone constants'!$D$3:$H$4951,5,FALSE),""),""),"")</f>
        <v/>
      </c>
      <c r="AJ231" s="43"/>
      <c r="AK231" s="43"/>
      <c r="AL231" s="43"/>
      <c r="AM231" s="3" t="str">
        <f>IF(G231&lt;&gt;"LIBSETS_SETTYPE_BATTLEGROUND",IF(G231&lt;&gt;"LIBSETS_SETTYPE_SPECIAL",IF(AN231&lt;&gt;"",VLOOKUP(AN231,'ESO zone constants'!$D$3:$H$4951,5,FALSE),""),""),"")</f>
        <v/>
      </c>
      <c r="AO231" s="43"/>
      <c r="AP231" s="43"/>
      <c r="AQ231" s="43"/>
      <c r="AR231" s="3" t="str">
        <f>IF(G231&lt;&gt;"LIBSETS_SETTYPE_BATTLEGROUND",IF(G231&lt;&gt;"LIBSETS_SETTYPE_SPECIAL",IF(AS231&lt;&gt;"",VLOOKUP(AS231,'ESO zone constants'!$D$3:$H$4951,5,FALSE),""),""),"")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constants'!$D$3:$H$9999,5,FALSE),""),"")</f>
        <v>22</v>
      </c>
      <c r="Q232" t="str">
        <f>IF(AND(O232&lt;&gt;"",NOT(ISERROR(O232))),O232, IF(AND(K232&lt;&gt;"",K232&gt;0,NOT(ISERROR(K232))),VLOOKUP(K232,'ESO wayshrine node constants'!$A$3:$D$9986,4,FALSE),""))</f>
        <v>Volenfell</v>
      </c>
      <c r="S232" s="19" t="str">
        <f>IF(AND(R232&lt;&gt;"",NOT(ISERROR(R232))),R232,IF(P232&lt;&gt;"",IF(NOT(ISERROR(VLOOKUP(P232,'ESO Dungeon constants'!$D$3:$H$9999,5,FALSE))),VLOOKUP(P232,'ESO Dungeon constants'!$D$3:$I$9999,6,FALSE),VLOOKUP(P232,'ESO zone constants'!$H$3:$K$9985,4,FALSE)),""))</f>
        <v>DLC_BASE_GAME</v>
      </c>
      <c r="T232" s="3" t="str">
        <f>IF(S232&lt;&gt;"",VLOOKUP(S232,'LibSets constants'!$B$4:$C$1000,2,FALSE),"")</f>
        <v>Included in base game</v>
      </c>
      <c r="U232" s="33" t="s">
        <v>1726</v>
      </c>
      <c r="V232" s="43" t="s">
        <v>1534</v>
      </c>
      <c r="W232" s="40" t="s">
        <v>1806</v>
      </c>
      <c r="X232" s="3" t="str">
        <f>IF(G232&lt;&gt;"LIBSETS_SETTYPE_BATTLEGROUND",IF(G232&lt;&gt;"LIBSETS_SETTYPE_SPECIAL",IF(Y232&lt;&gt;"",VLOOKUP(Y232,'ESO zone constants'!$D$3:$H$4951,5,FALSE),""),""),"")</f>
        <v/>
      </c>
      <c r="Z232" s="43"/>
      <c r="AA232" s="43"/>
      <c r="AB232" s="43"/>
      <c r="AC232" s="3" t="str">
        <f>IF(G232&lt;&gt;"LIBSETS_SETTYPE_BATTLEGROUND",IF(G232&lt;&gt;"LIBSETS_SETTYPE_SPECIAL",IF(AD232&lt;&gt;"",VLOOKUP(AD232,'ESO zone constants'!$D$3:$H$4951,5,FALSE),""),""),"")</f>
        <v/>
      </c>
      <c r="AE232" s="43"/>
      <c r="AF232" s="43"/>
      <c r="AG232" s="43"/>
      <c r="AH232" s="3" t="str">
        <f>IF(G232&lt;&gt;"LIBSETS_SETTYPE_BATTLEGROUND",IF(G232&lt;&gt;"LIBSETS_SETTYPE_SPECIAL",IF(AI232&lt;&gt;"",VLOOKUP(AI232,'ESO zone constants'!$D$3:$H$4951,5,FALSE),""),""),"")</f>
        <v/>
      </c>
      <c r="AJ232" s="43"/>
      <c r="AK232" s="43"/>
      <c r="AL232" s="43"/>
      <c r="AM232" s="3" t="str">
        <f>IF(G232&lt;&gt;"LIBSETS_SETTYPE_BATTLEGROUND",IF(G232&lt;&gt;"LIBSETS_SETTYPE_SPECIAL",IF(AN232&lt;&gt;"",VLOOKUP(AN232,'ESO zone constants'!$D$3:$H$4951,5,FALSE),""),""),"")</f>
        <v/>
      </c>
      <c r="AO232" s="43"/>
      <c r="AP232" s="43"/>
      <c r="AQ232" s="43"/>
      <c r="AR232" s="3" t="str">
        <f>IF(G232&lt;&gt;"LIBSETS_SETTYPE_BATTLEGROUND",IF(G232&lt;&gt;"LIBSETS_SETTYPE_SPECIAL",IF(AS232&lt;&gt;"",VLOOKUP(AS232,'ESO zone constants'!$D$3:$H$4951,5,FALSE),""),""),"")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constants'!$D$3:$H$9999,5,FALSE),""),"")</f>
        <v>38</v>
      </c>
      <c r="Q233" t="str">
        <f>IF(AND(O233&lt;&gt;"",NOT(ISERROR(O233))),O233, IF(AND(K233&lt;&gt;"",K233&gt;0,NOT(ISERROR(K233))),VLOOKUP(K233,'ESO wayshrine node constants'!$A$3:$D$9986,4,FALSE),""))</f>
        <v>Blackheart Haven</v>
      </c>
      <c r="S233" s="19" t="str">
        <f>IF(AND(R233&lt;&gt;"",NOT(ISERROR(R233))),R233,IF(P233&lt;&gt;"",IF(NOT(ISERROR(VLOOKUP(P233,'ESO Dungeon constants'!$D$3:$H$9999,5,FALSE))),VLOOKUP(P233,'ESO Dungeon constants'!$D$3:$I$9999,6,FALSE),VLOOKUP(P233,'ESO zone constants'!$H$3:$K$9985,4,FALSE)),""))</f>
        <v>DLC_BASE_GAME</v>
      </c>
      <c r="T233" s="3" t="str">
        <f>IF(S233&lt;&gt;"",VLOOKUP(S233,'LibSets constants'!$B$4:$C$1000,2,FALSE),"")</f>
        <v>Included in base game</v>
      </c>
      <c r="U233" s="33" t="s">
        <v>1726</v>
      </c>
      <c r="V233" s="43" t="s">
        <v>1533</v>
      </c>
      <c r="W233" s="40" t="s">
        <v>1821</v>
      </c>
      <c r="X233" s="3" t="str">
        <f>IF(G233&lt;&gt;"LIBSETS_SETTYPE_BATTLEGROUND",IF(G233&lt;&gt;"LIBSETS_SETTYPE_SPECIAL",IF(Y233&lt;&gt;"",VLOOKUP(Y233,'ESO zone constants'!$D$3:$H$4951,5,FALSE),""),""),"")</f>
        <v/>
      </c>
      <c r="Z233" s="43"/>
      <c r="AA233" s="43"/>
      <c r="AB233" s="43"/>
      <c r="AC233" s="3" t="str">
        <f>IF(G233&lt;&gt;"LIBSETS_SETTYPE_BATTLEGROUND",IF(G233&lt;&gt;"LIBSETS_SETTYPE_SPECIAL",IF(AD233&lt;&gt;"",VLOOKUP(AD233,'ESO zone constants'!$D$3:$H$4951,5,FALSE),""),""),"")</f>
        <v/>
      </c>
      <c r="AE233" s="43"/>
      <c r="AF233" s="43"/>
      <c r="AG233" s="43"/>
      <c r="AH233" s="3" t="str">
        <f>IF(G233&lt;&gt;"LIBSETS_SETTYPE_BATTLEGROUND",IF(G233&lt;&gt;"LIBSETS_SETTYPE_SPECIAL",IF(AI233&lt;&gt;"",VLOOKUP(AI233,'ESO zone constants'!$D$3:$H$4951,5,FALSE),""),""),"")</f>
        <v/>
      </c>
      <c r="AJ233" s="43"/>
      <c r="AK233" s="43"/>
      <c r="AL233" s="43"/>
      <c r="AM233" s="3" t="str">
        <f>IF(G233&lt;&gt;"LIBSETS_SETTYPE_BATTLEGROUND",IF(G233&lt;&gt;"LIBSETS_SETTYPE_SPECIAL",IF(AN233&lt;&gt;"",VLOOKUP(AN233,'ESO zone constants'!$D$3:$H$4951,5,FALSE),""),""),"")</f>
        <v/>
      </c>
      <c r="AO233" s="43"/>
      <c r="AP233" s="43"/>
      <c r="AQ233" s="43"/>
      <c r="AR233" s="3" t="str">
        <f>IF(G233&lt;&gt;"LIBSETS_SETTYPE_BATTLEGROUND",IF(G233&lt;&gt;"LIBSETS_SETTYPE_SPECIAL",IF(AS233&lt;&gt;"",VLOOKUP(AS233,'ESO zone constants'!$D$3:$H$4951,5,FALSE),""),""),"")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constants'!$D$3:$H$9999,5,FALSE),""),"")</f>
        <v>64</v>
      </c>
      <c r="Q234" t="str">
        <f>IF(AND(O234&lt;&gt;"",NOT(ISERROR(O234))),O234, IF(AND(K234&lt;&gt;"",K234&gt;0,NOT(ISERROR(K234))),VLOOKUP(K234,'ESO wayshrine node constants'!$A$3:$D$9986,4,FALSE),""))</f>
        <v>Blessed Crucible</v>
      </c>
      <c r="S234" s="19" t="str">
        <f>IF(AND(R234&lt;&gt;"",NOT(ISERROR(R234))),R234,IF(P234&lt;&gt;"",IF(NOT(ISERROR(VLOOKUP(P234,'ESO Dungeon constants'!$D$3:$H$9999,5,FALSE))),VLOOKUP(P234,'ESO Dungeon constants'!$D$3:$I$9999,6,FALSE),VLOOKUP(P234,'ESO zone constants'!$H$3:$K$9985,4,FALSE)),""))</f>
        <v>DLC_BASE_GAME</v>
      </c>
      <c r="T234" s="3" t="str">
        <f>IF(S234&lt;&gt;"",VLOOKUP(S234,'LibSets constants'!$B$4:$C$1000,2,FALSE),"")</f>
        <v>Included in base game</v>
      </c>
      <c r="U234" s="33" t="s">
        <v>1726</v>
      </c>
      <c r="V234" s="43" t="s">
        <v>1808</v>
      </c>
      <c r="W234" s="40" t="s">
        <v>1809</v>
      </c>
      <c r="X234" s="3" t="str">
        <f>IF(G234&lt;&gt;"LIBSETS_SETTYPE_BATTLEGROUND",IF(G234&lt;&gt;"LIBSETS_SETTYPE_SPECIAL",IF(Y234&lt;&gt;"",VLOOKUP(Y234,'ESO zone constants'!$D$3:$H$4951,5,FALSE),""),""),"")</f>
        <v/>
      </c>
      <c r="Z234" s="43"/>
      <c r="AA234" s="43"/>
      <c r="AB234" s="43"/>
      <c r="AC234" s="3" t="str">
        <f>IF(G234&lt;&gt;"LIBSETS_SETTYPE_BATTLEGROUND",IF(G234&lt;&gt;"LIBSETS_SETTYPE_SPECIAL",IF(AD234&lt;&gt;"",VLOOKUP(AD234,'ESO zone constants'!$D$3:$H$4951,5,FALSE),""),""),"")</f>
        <v/>
      </c>
      <c r="AE234" s="43"/>
      <c r="AF234" s="43"/>
      <c r="AG234" s="43"/>
      <c r="AH234" s="3" t="str">
        <f>IF(G234&lt;&gt;"LIBSETS_SETTYPE_BATTLEGROUND",IF(G234&lt;&gt;"LIBSETS_SETTYPE_SPECIAL",IF(AI234&lt;&gt;"",VLOOKUP(AI234,'ESO zone constants'!$D$3:$H$4951,5,FALSE),""),""),"")</f>
        <v/>
      </c>
      <c r="AJ234" s="43"/>
      <c r="AK234" s="43"/>
      <c r="AL234" s="43"/>
      <c r="AM234" s="3" t="str">
        <f>IF(G234&lt;&gt;"LIBSETS_SETTYPE_BATTLEGROUND",IF(G234&lt;&gt;"LIBSETS_SETTYPE_SPECIAL",IF(AN234&lt;&gt;"",VLOOKUP(AN234,'ESO zone constants'!$D$3:$H$4951,5,FALSE),""),""),"")</f>
        <v/>
      </c>
      <c r="AO234" s="43"/>
      <c r="AP234" s="43"/>
      <c r="AQ234" s="43"/>
      <c r="AR234" s="3" t="str">
        <f>IF(G234&lt;&gt;"LIBSETS_SETTYPE_BATTLEGROUND",IF(G234&lt;&gt;"LIBSETS_SETTYPE_SPECIAL",IF(AS234&lt;&gt;"",VLOOKUP(AS234,'ESO zone constants'!$D$3:$H$4951,5,FALSE),""),""),"")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constants'!$D$3:$H$9999,5,FALSE),""),"")</f>
        <v>31</v>
      </c>
      <c r="Q235" t="str">
        <f>IF(AND(O235&lt;&gt;"",NOT(ISERROR(O235))),O235, IF(AND(K235&lt;&gt;"",K235&gt;0,NOT(ISERROR(K235))),VLOOKUP(K235,'ESO wayshrine node constants'!$A$3:$D$9986,4,FALSE),""))</f>
        <v>Selene's Web</v>
      </c>
      <c r="S235" s="19" t="str">
        <f>IF(AND(R235&lt;&gt;"",NOT(ISERROR(R235))),R235,IF(P235&lt;&gt;"",IF(NOT(ISERROR(VLOOKUP(P235,'ESO Dungeon constants'!$D$3:$H$9999,5,FALSE))),VLOOKUP(P235,'ESO Dungeon constants'!$D$3:$I$9999,6,FALSE),VLOOKUP(P235,'ESO zone constants'!$H$3:$K$9985,4,FALSE)),""))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constants'!$D$3:$H$4951,5,FALSE),""),""),"")</f>
        <v/>
      </c>
      <c r="Z235" s="43"/>
      <c r="AA235" s="43"/>
      <c r="AB235" s="43"/>
      <c r="AC235" s="3" t="str">
        <f>IF(G235&lt;&gt;"LIBSETS_SETTYPE_BATTLEGROUND",IF(G235&lt;&gt;"LIBSETS_SETTYPE_SPECIAL",IF(AD235&lt;&gt;"",VLOOKUP(AD235,'ESO zone constants'!$D$3:$H$4951,5,FALSE),""),""),"")</f>
        <v/>
      </c>
      <c r="AE235" s="43"/>
      <c r="AF235" s="43"/>
      <c r="AG235" s="43"/>
      <c r="AH235" s="3" t="str">
        <f>IF(G235&lt;&gt;"LIBSETS_SETTYPE_BATTLEGROUND",IF(G235&lt;&gt;"LIBSETS_SETTYPE_SPECIAL",IF(AI235&lt;&gt;"",VLOOKUP(AI235,'ESO zone constants'!$D$3:$H$4951,5,FALSE),""),""),"")</f>
        <v/>
      </c>
      <c r="AJ235" s="43"/>
      <c r="AK235" s="43"/>
      <c r="AL235" s="43"/>
      <c r="AM235" s="3" t="str">
        <f>IF(G235&lt;&gt;"LIBSETS_SETTYPE_BATTLEGROUND",IF(G235&lt;&gt;"LIBSETS_SETTYPE_SPECIAL",IF(AN235&lt;&gt;"",VLOOKUP(AN235,'ESO zone constants'!$D$3:$H$4951,5,FALSE),""),""),"")</f>
        <v/>
      </c>
      <c r="AO235" s="43"/>
      <c r="AP235" s="43"/>
      <c r="AQ235" s="43"/>
      <c r="AR235" s="3" t="str">
        <f>IF(G235&lt;&gt;"LIBSETS_SETTYPE_BATTLEGROUND",IF(G235&lt;&gt;"LIBSETS_SETTYPE_SPECIAL",IF(AS235&lt;&gt;"",VLOOKUP(AS235,'ESO zone constants'!$D$3:$H$4951,5,FALSE),""),""),"")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constants'!$D$3:$H$9999,5,FALSE),""),"")</f>
        <v>11</v>
      </c>
      <c r="Q236" t="str">
        <f>IF(AND(O236&lt;&gt;"",NOT(ISERROR(O236))),O236, IF(AND(K236&lt;&gt;"",K236&gt;0,NOT(ISERROR(K236))),VLOOKUP(K236,'ESO wayshrine node constants'!$A$3:$D$9986,4,FALSE),""))</f>
        <v>Vaults of Madness</v>
      </c>
      <c r="S236" s="19" t="str">
        <f>IF(AND(R236&lt;&gt;"",NOT(ISERROR(R236))),R236,IF(P236&lt;&gt;"",IF(NOT(ISERROR(VLOOKUP(P236,'ESO Dungeon constants'!$D$3:$H$9999,5,FALSE))),VLOOKUP(P236,'ESO Dungeon constants'!$D$3:$I$9999,6,FALSE),VLOOKUP(P236,'ESO zone constants'!$H$3:$K$9985,4,FALSE)),""))</f>
        <v>DLC_BASE_GAME</v>
      </c>
      <c r="T236" s="3" t="str">
        <f>IF(S236&lt;&gt;"",VLOOKUP(S236,'LibSets constants'!$B$4:$C$1000,2,FALSE),"")</f>
        <v>Included in base game</v>
      </c>
      <c r="U236" s="33" t="s">
        <v>1726</v>
      </c>
      <c r="V236" s="43" t="s">
        <v>1735</v>
      </c>
      <c r="W236" s="43" t="s">
        <v>1815</v>
      </c>
      <c r="X236" s="3" t="str">
        <f>IF(G236&lt;&gt;"LIBSETS_SETTYPE_BATTLEGROUND",IF(G236&lt;&gt;"LIBSETS_SETTYPE_SPECIAL",IF(Y236&lt;&gt;"",VLOOKUP(Y236,'ESO zone constants'!$D$3:$H$4951,5,FALSE),""),""),"")</f>
        <v/>
      </c>
      <c r="Z236" s="43"/>
      <c r="AA236" s="43"/>
      <c r="AB236" s="43"/>
      <c r="AC236" s="3" t="str">
        <f>IF(G236&lt;&gt;"LIBSETS_SETTYPE_BATTLEGROUND",IF(G236&lt;&gt;"LIBSETS_SETTYPE_SPECIAL",IF(AD236&lt;&gt;"",VLOOKUP(AD236,'ESO zone constants'!$D$3:$H$4951,5,FALSE),""),""),"")</f>
        <v/>
      </c>
      <c r="AE236" s="43"/>
      <c r="AF236" s="43"/>
      <c r="AG236" s="43"/>
      <c r="AH236" s="3" t="str">
        <f>IF(G236&lt;&gt;"LIBSETS_SETTYPE_BATTLEGROUND",IF(G236&lt;&gt;"LIBSETS_SETTYPE_SPECIAL",IF(AI236&lt;&gt;"",VLOOKUP(AI236,'ESO zone constants'!$D$3:$H$4951,5,FALSE),""),""),"")</f>
        <v/>
      </c>
      <c r="AJ236" s="43"/>
      <c r="AK236" s="43"/>
      <c r="AL236" s="43"/>
      <c r="AM236" s="3" t="str">
        <f>IF(G236&lt;&gt;"LIBSETS_SETTYPE_BATTLEGROUND",IF(G236&lt;&gt;"LIBSETS_SETTYPE_SPECIAL",IF(AN236&lt;&gt;"",VLOOKUP(AN236,'ESO zone constants'!$D$3:$H$4951,5,FALSE),""),""),"")</f>
        <v/>
      </c>
      <c r="AO236" s="43"/>
      <c r="AP236" s="43"/>
      <c r="AQ236" s="43"/>
      <c r="AR236" s="3" t="str">
        <f>IF(G236&lt;&gt;"LIBSETS_SETTYPE_BATTLEGROUND",IF(G236&lt;&gt;"LIBSETS_SETTYPE_SPECIAL",IF(AS236&lt;&gt;"",VLOOKUP(AS236,'ESO zone constants'!$D$3:$H$4951,5,FALSE),""),""),"")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constants'!$D$3:$H$9999,5,FALSE),""),"")</f>
        <v>534</v>
      </c>
      <c r="Q237" t="str">
        <f>IF(AND(O237&lt;&gt;"",NOT(ISERROR(O237))),O237, IF(AND(K237&lt;&gt;"",K237&gt;0,NOT(ISERROR(K237))),VLOOKUP(K237,'ESO wayshrine node constants'!$A$3:$D$9986,4,FALSE),""))</f>
        <v>Stros M'Kai</v>
      </c>
      <c r="S237" s="19" t="str">
        <f>IF(AND(R237&lt;&gt;"",NOT(ISERROR(R237))),R237,IF(P237&lt;&gt;"",IF(NOT(ISERROR(VLOOKUP(P237,'ESO Dungeon constants'!$D$3:$H$9999,5,FALSE))),VLOOKUP(P237,'ESO Dungeon constants'!$D$3:$I$9999,6,FALSE),VLOOKUP(P237,'ESO zone constants'!$H$3:$K$9985,4,FALSE)),""))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constants'!$D$3:$H$4951,5,FALSE),""),""),"")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constants'!$D$3:$H$4951,5,FALSE),""),""),"")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constants'!$D$3:$H$4951,5,FALSE),""),""),"")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constants'!$D$3:$H$4951,5,FALSE),""),""),"")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constants'!$D$3:$H$4951,5,FALSE),""),""),"")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constants'!$D$3:$H$9999,5,FALSE),""),"")</f>
        <v>20</v>
      </c>
      <c r="Q238" t="str">
        <f>IF(AND(O238&lt;&gt;"",NOT(ISERROR(O238))),O238, IF(AND(K238&lt;&gt;"",K238&gt;0,NOT(ISERROR(K238))),VLOOKUP(K238,'ESO wayshrine node constants'!$A$3:$D$9986,4,FALSE),""))</f>
        <v>Rivenspire</v>
      </c>
      <c r="S238" s="19" t="str">
        <f>IF(AND(R238&lt;&gt;"",NOT(ISERROR(R238))),R238,IF(P238&lt;&gt;"",IF(NOT(ISERROR(VLOOKUP(P238,'ESO Dungeon constants'!$D$3:$H$9999,5,FALSE))),VLOOKUP(P238,'ESO Dungeon constants'!$D$3:$I$9999,6,FALSE),VLOOKUP(P238,'ESO zone constants'!$H$3:$K$9985,4,FALSE)),""))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constants'!$D$3:$H$4951,5,FALSE),""),""),"")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constants'!$D$3:$H$4951,5,FALSE),""),""),"")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constants'!$D$3:$H$4951,5,FALSE),""),""),"")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constants'!$D$3:$H$4951,5,FALSE),""),""),"")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constants'!$D$3:$H$4951,5,FALSE),""),""),"")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constants'!$D$3:$H$9999,5,FALSE),""),"")</f>
        <v>104</v>
      </c>
      <c r="Q239" t="str">
        <f>IF(AND(O239&lt;&gt;"",NOT(ISERROR(O239))),O239, IF(AND(K239&lt;&gt;"",K239&gt;0,NOT(ISERROR(K239))),VLOOKUP(K239,'ESO wayshrine node constants'!$A$3:$D$9986,4,FALSE),""))</f>
        <v>Alik'r Desert</v>
      </c>
      <c r="S239" s="19" t="str">
        <f>IF(AND(R239&lt;&gt;"",NOT(ISERROR(R239))),R239,IF(P239&lt;&gt;"",IF(NOT(ISERROR(VLOOKUP(P239,'ESO Dungeon constants'!$D$3:$H$9999,5,FALSE))),VLOOKUP(P239,'ESO Dungeon constants'!$D$3:$I$9999,6,FALSE),VLOOKUP(P239,'ESO zone constants'!$H$3:$K$9985,4,FALSE)),""))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constants'!$D$3:$H$4951,5,FALSE),""),""),"")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constants'!$D$3:$H$4951,5,FALSE),""),""),"")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constants'!$D$3:$H$4951,5,FALSE),""),""),"")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constants'!$D$3:$H$4951,5,FALSE),""),""),"")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constants'!$D$3:$H$4951,5,FALSE),""),""),"")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constants'!$D$3:$H$9999,5,FALSE),""),"")</f>
        <v>104</v>
      </c>
      <c r="Q240" t="str">
        <f>IF(AND(O240&lt;&gt;"",NOT(ISERROR(O240))),O240, IF(AND(K240&lt;&gt;"",K240&gt;0,NOT(ISERROR(K240))),VLOOKUP(K240,'ESO wayshrine node constants'!$A$3:$D$9986,4,FALSE),""))</f>
        <v>Alik'r Desert</v>
      </c>
      <c r="S240" s="19" t="str">
        <f>IF(AND(R240&lt;&gt;"",NOT(ISERROR(R240))),R240,IF(P240&lt;&gt;"",IF(NOT(ISERROR(VLOOKUP(P240,'ESO Dungeon constants'!$D$3:$H$9999,5,FALSE))),VLOOKUP(P240,'ESO Dungeon constants'!$D$3:$I$9999,6,FALSE),VLOOKUP(P240,'ESO zone constants'!$H$3:$K$9985,4,FALSE)),""))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constants'!$D$3:$H$4951,5,FALSE),""),""),"")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constants'!$D$3:$H$4951,5,FALSE),""),""),"")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constants'!$D$3:$H$4951,5,FALSE),""),""),"")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constants'!$D$3:$H$4951,5,FALSE),""),""),"")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constants'!$D$3:$H$4951,5,FALSE),""),""),"")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constants'!$D$3:$H$9999,5,FALSE),""),"")</f>
        <v>92</v>
      </c>
      <c r="Q241" t="str">
        <f>IF(AND(O241&lt;&gt;"",NOT(ISERROR(O241))),O241, IF(AND(K241&lt;&gt;"",K241&gt;0,NOT(ISERROR(K241))),VLOOKUP(K241,'ESO wayshrine node constants'!$A$3:$D$9986,4,FALSE),""))</f>
        <v>Bangkorai</v>
      </c>
      <c r="S241" s="19" t="str">
        <f>IF(AND(R241&lt;&gt;"",NOT(ISERROR(R241))),R241,IF(P241&lt;&gt;"",IF(NOT(ISERROR(VLOOKUP(P241,'ESO Dungeon constants'!$D$3:$H$9999,5,FALSE))),VLOOKUP(P241,'ESO Dungeon constants'!$D$3:$I$9999,6,FALSE),VLOOKUP(P241,'ESO zone constants'!$H$3:$K$9985,4,FALSE)),""))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constants'!$D$3:$H$4951,5,FALSE),""),""),"")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constants'!$D$3:$H$4951,5,FALSE),""),""),"")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constants'!$D$3:$H$4951,5,FALSE),""),""),"")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constants'!$D$3:$H$4951,5,FALSE),""),""),"")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constants'!$D$3:$H$4951,5,FALSE),""),""),"")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constants'!$D$3:$H$9999,5,FALSE),""),"")</f>
        <v>92</v>
      </c>
      <c r="Q242" t="str">
        <f>IF(AND(O242&lt;&gt;"",NOT(ISERROR(O242))),O242, IF(AND(K242&lt;&gt;"",K242&gt;0,NOT(ISERROR(K242))),VLOOKUP(K242,'ESO wayshrine node constants'!$A$3:$D$9986,4,FALSE),""))</f>
        <v>Bangkorai</v>
      </c>
      <c r="S242" s="19" t="str">
        <f>IF(AND(R242&lt;&gt;"",NOT(ISERROR(R242))),R242,IF(P242&lt;&gt;"",IF(NOT(ISERROR(VLOOKUP(P242,'ESO Dungeon constants'!$D$3:$H$9999,5,FALSE))),VLOOKUP(P242,'ESO Dungeon constants'!$D$3:$I$9999,6,FALSE),VLOOKUP(P242,'ESO zone constants'!$H$3:$K$9985,4,FALSE)),""))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constants'!$D$3:$H$4951,5,FALSE),""),""),"")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constants'!$D$3:$H$4951,5,FALSE),""),""),"")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constants'!$D$3:$H$4951,5,FALSE),""),""),"")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constants'!$D$3:$H$4951,5,FALSE),""),""),"")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constants'!$D$3:$H$4951,5,FALSE),""),""),"")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constants'!$D$3:$H$9999,5,FALSE),""),"")</f>
        <v>383</v>
      </c>
      <c r="Q243" t="str">
        <f>IF(AND(O243&lt;&gt;"",NOT(ISERROR(O243))),O243, IF(AND(K243&lt;&gt;"",K243&gt;0,NOT(ISERROR(K243))),VLOOKUP(K243,'ESO wayshrine node constants'!$A$3:$D$9986,4,FALSE),""))</f>
        <v>Grahtwood</v>
      </c>
      <c r="S243" s="19" t="str">
        <f>IF(AND(R243&lt;&gt;"",NOT(ISERROR(R243))),R243,IF(P243&lt;&gt;"",IF(NOT(ISERROR(VLOOKUP(P243,'ESO Dungeon constants'!$D$3:$H$9999,5,FALSE))),VLOOKUP(P243,'ESO Dungeon constants'!$D$3:$I$9999,6,FALSE),VLOOKUP(P243,'ESO zone constants'!$H$3:$K$9985,4,FALSE)),""))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constants'!$D$3:$H$4951,5,FALSE),""),""),"")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constants'!$D$3:$H$4951,5,FALSE),""),""),"")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constants'!$D$3:$H$4951,5,FALSE),""),""),"")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constants'!$D$3:$H$4951,5,FALSE),""),""),"")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constants'!$D$3:$H$4951,5,FALSE),""),""),"")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constants'!$D$3:$H$9999,5,FALSE),""),"")</f>
        <v>108</v>
      </c>
      <c r="Q244" t="str">
        <f>IF(AND(O244&lt;&gt;"",NOT(ISERROR(O244))),O244, IF(AND(K244&lt;&gt;"",K244&gt;0,NOT(ISERROR(K244))),VLOOKUP(K244,'ESO wayshrine node constants'!$A$3:$D$9986,4,FALSE),""))</f>
        <v>Greenshade</v>
      </c>
      <c r="R244" s="70"/>
      <c r="S244" s="19" t="str">
        <f>IF(AND(R244&lt;&gt;"",NOT(ISERROR(R244))),R244,IF(P244&lt;&gt;"",IF(NOT(ISERROR(VLOOKUP(P244,'ESO Dungeon constants'!$D$3:$H$9999,5,FALSE))),VLOOKUP(P244,'ESO Dungeon constants'!$D$3:$I$9999,6,FALSE),VLOOKUP(P244,'ESO zone constants'!$H$3:$K$9985,4,FALSE)),""))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constants'!$D$3:$H$4951,5,FALSE),""),""),"")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constants'!$D$3:$H$4951,5,FALSE),""),""),"")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constants'!$D$3:$H$4951,5,FALSE),""),""),"")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constants'!$D$3:$H$4951,5,FALSE),""),""),"")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constants'!$D$3:$H$4951,5,FALSE),""),""),"")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constants'!$D$3:$H$9999,5,FALSE),""),"")</f>
        <v>58</v>
      </c>
      <c r="Q245" t="str">
        <f>IF(AND(O245&lt;&gt;"",NOT(ISERROR(O245))),O245, IF(AND(K245&lt;&gt;"",K245&gt;0,NOT(ISERROR(K245))),VLOOKUP(K245,'ESO wayshrine node constants'!$A$3:$D$9986,4,FALSE),""))</f>
        <v>Malabal Tor</v>
      </c>
      <c r="S245" s="19" t="str">
        <f>IF(AND(R245&lt;&gt;"",NOT(ISERROR(R245))),R245,IF(P245&lt;&gt;"",IF(NOT(ISERROR(VLOOKUP(P245,'ESO Dungeon constants'!$D$3:$H$9999,5,FALSE))),VLOOKUP(P245,'ESO Dungeon constants'!$D$3:$I$9999,6,FALSE),VLOOKUP(P245,'ESO zone constants'!$H$3:$K$9985,4,FALSE)),""))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constants'!$D$3:$H$4951,5,FALSE),""),""),"")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constants'!$D$3:$H$4951,5,FALSE),""),""),"")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constants'!$D$3:$H$4951,5,FALSE),""),""),"")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constants'!$D$3:$H$4951,5,FALSE),""),""),"")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constants'!$D$3:$H$4951,5,FALSE),""),""),"")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constants'!$D$3:$H$9999,5,FALSE),""),"")</f>
        <v>382</v>
      </c>
      <c r="Q246" t="str">
        <f>IF(AND(O246&lt;&gt;"",NOT(ISERROR(O246))),O246, IF(AND(K246&lt;&gt;"",K246&gt;0,NOT(ISERROR(K246))),VLOOKUP(K246,'ESO wayshrine node constants'!$A$3:$D$9986,4,FALSE),""))</f>
        <v>Reaper's March</v>
      </c>
      <c r="S246" s="19" t="str">
        <f>IF(AND(R246&lt;&gt;"",NOT(ISERROR(R246))),R246,IF(P246&lt;&gt;"",IF(NOT(ISERROR(VLOOKUP(P246,'ESO Dungeon constants'!$D$3:$H$9999,5,FALSE))),VLOOKUP(P246,'ESO Dungeon constants'!$D$3:$I$9999,6,FALSE),VLOOKUP(P246,'ESO zone constants'!$H$3:$K$9985,4,FALSE)),""))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constants'!$D$3:$H$4951,5,FALSE),""),""),"")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constants'!$D$3:$H$4951,5,FALSE),""),""),"")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constants'!$D$3:$H$4951,5,FALSE),""),""),"")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constants'!$D$3:$H$4951,5,FALSE),""),""),"")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constants'!$D$3:$H$4951,5,FALSE),""),""),"")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constants'!$D$3:$H$9999,5,FALSE),""),"")</f>
        <v>41</v>
      </c>
      <c r="Q247" t="str">
        <f>IF(AND(O247&lt;&gt;"",NOT(ISERROR(O247))),O247, IF(AND(K247&lt;&gt;"",K247&gt;0,NOT(ISERROR(K247))),VLOOKUP(K247,'ESO wayshrine node constants'!$A$3:$D$9986,4,FALSE),""))</f>
        <v>Stonefalls</v>
      </c>
      <c r="S247" s="19" t="str">
        <f>IF(AND(R247&lt;&gt;"",NOT(ISERROR(R247))),R247,IF(P247&lt;&gt;"",IF(NOT(ISERROR(VLOOKUP(P247,'ESO Dungeon constants'!$D$3:$H$9999,5,FALSE))),VLOOKUP(P247,'ESO Dungeon constants'!$D$3:$I$9999,6,FALSE),VLOOKUP(P247,'ESO zone constants'!$H$3:$K$9985,4,FALSE)),""))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constants'!$D$3:$H$4951,5,FALSE),""),""),"")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constants'!$D$3:$H$4951,5,FALSE),""),""),"")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constants'!$D$3:$H$4951,5,FALSE),""),""),"")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constants'!$D$3:$H$4951,5,FALSE),""),""),"")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constants'!$D$3:$H$4951,5,FALSE),""),""),"")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constants'!$D$3:$H$9999,5,FALSE),""),"")</f>
        <v>57</v>
      </c>
      <c r="Q248" t="str">
        <f>IF(AND(O248&lt;&gt;"",NOT(ISERROR(O248))),O248, IF(AND(K248&lt;&gt;"",K248&gt;0,NOT(ISERROR(K248))),VLOOKUP(K248,'ESO wayshrine node constants'!$A$3:$D$9986,4,FALSE),""))</f>
        <v>Deshaan</v>
      </c>
      <c r="S248" s="19" t="str">
        <f>IF(AND(R248&lt;&gt;"",NOT(ISERROR(R248))),R248,IF(P248&lt;&gt;"",IF(NOT(ISERROR(VLOOKUP(P248,'ESO Dungeon constants'!$D$3:$H$9999,5,FALSE))),VLOOKUP(P248,'ESO Dungeon constants'!$D$3:$I$9999,6,FALSE),VLOOKUP(P248,'ESO zone constants'!$H$3:$K$9985,4,FALSE)),""))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constants'!$D$3:$H$4951,5,FALSE),""),""),"")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constants'!$D$3:$H$4951,5,FALSE),""),""),"")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constants'!$D$3:$H$4951,5,FALSE),""),""),"")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constants'!$D$3:$H$4951,5,FALSE),""),""),"")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constants'!$D$3:$H$4951,5,FALSE),""),""),"")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constants'!$D$3:$H$9999,5,FALSE),""),"")</f>
        <v>57</v>
      </c>
      <c r="Q249" t="str">
        <f>IF(AND(O249&lt;&gt;"",NOT(ISERROR(O249))),O249, IF(AND(K249&lt;&gt;"",K249&gt;0,NOT(ISERROR(K249))),VLOOKUP(K249,'ESO wayshrine node constants'!$A$3:$D$9986,4,FALSE),""))</f>
        <v>Deshaan</v>
      </c>
      <c r="S249" s="19" t="str">
        <f>IF(AND(R249&lt;&gt;"",NOT(ISERROR(R249))),R249,IF(P249&lt;&gt;"",IF(NOT(ISERROR(VLOOKUP(P249,'ESO Dungeon constants'!$D$3:$H$9999,5,FALSE))),VLOOKUP(P249,'ESO Dungeon constants'!$D$3:$I$9999,6,FALSE),VLOOKUP(P249,'ESO zone constants'!$H$3:$K$9985,4,FALSE)),""))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constants'!$D$3:$H$4951,5,FALSE),""),""),"")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constants'!$D$3:$H$4951,5,FALSE),""),""),"")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constants'!$D$3:$H$4951,5,FALSE),""),""),"")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constants'!$D$3:$H$4951,5,FALSE),""),""),"")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constants'!$D$3:$H$4951,5,FALSE),""),""),"")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constants'!$D$3:$H$9999,5,FALSE),""),"")</f>
        <v>103</v>
      </c>
      <c r="Q250" t="str">
        <f>IF(AND(O250&lt;&gt;"",NOT(ISERROR(O250))),O250, IF(AND(K250&lt;&gt;"",K250&gt;0,NOT(ISERROR(K250))),VLOOKUP(K250,'ESO wayshrine node constants'!$A$3:$D$9986,4,FALSE),""))</f>
        <v>The Rift</v>
      </c>
      <c r="S250" s="19" t="str">
        <f>IF(AND(R250&lt;&gt;"",NOT(ISERROR(R250))),R250,IF(P250&lt;&gt;"",IF(NOT(ISERROR(VLOOKUP(P250,'ESO Dungeon constants'!$D$3:$H$9999,5,FALSE))),VLOOKUP(P250,'ESO Dungeon constants'!$D$3:$I$9999,6,FALSE),VLOOKUP(P250,'ESO zone constants'!$H$3:$K$9985,4,FALSE)),""))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constants'!$D$3:$H$4951,5,FALSE),""),""),"")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constants'!$D$3:$H$4951,5,FALSE),""),""),"")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constants'!$D$3:$H$4951,5,FALSE),""),""),"")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constants'!$D$3:$H$4951,5,FALSE),""),""),"")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constants'!$D$3:$H$4951,5,FALSE),""),""),"")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5">
        <v>473</v>
      </c>
      <c r="B251" t="s">
        <v>1858</v>
      </c>
      <c r="C251" t="s">
        <v>1840</v>
      </c>
      <c r="D251" s="3">
        <f t="shared" si="18"/>
        <v>473</v>
      </c>
      <c r="G251" s="3" t="s">
        <v>1652</v>
      </c>
      <c r="I251" t="s">
        <v>97</v>
      </c>
      <c r="J251" t="s">
        <v>97</v>
      </c>
      <c r="K251">
        <v>424</v>
      </c>
      <c r="L251">
        <v>424</v>
      </c>
      <c r="M251">
        <v>424</v>
      </c>
      <c r="N251">
        <v>0</v>
      </c>
      <c r="O251" s="70" t="s">
        <v>1838</v>
      </c>
      <c r="P251" s="3">
        <f>IF(AND(G251&lt;&gt;"LIBSETS_SETTYPE_BATTLEGROUND",G251&lt;&gt;"LIBSETS_SETTYPE_SPECIAL",G251&lt;&gt;"LIBSETS_SETTYPE_MYTHIC"), IF(Q251&lt;&gt;"",VLOOKUP(Q251,'ESO zone constants'!$D$3:$H$9999,5,FALSE),""),"")</f>
        <v>1152</v>
      </c>
      <c r="Q251" t="str">
        <f>IF(AND(O251&lt;&gt;"",NOT(ISERROR(O251))),O251, IF(AND(K251&lt;&gt;"",K251&gt;0,NOT(ISERROR(K251))),VLOOKUP(K251,'ESO wayshrine node constants'!$A$3:$D$9986,4,FALSE),""))</f>
        <v>Icereach</v>
      </c>
      <c r="S251" s="19" t="str">
        <f>IF(AND(R251&lt;&gt;"",NOT(ISERROR(R251))),R251,IF(P251&lt;&gt;"",IF(NOT(ISERROR(VLOOKUP(P251,'ESO Dungeon constants'!$D$3:$H$9999,5,FALSE))),VLOOKUP(P251,'ESO Dungeon constants'!$D$3:$I$9999,6,FALSE),VLOOKUP(P251,'ESO zone constants'!$H$3:$K$9985,4,FALSE)),""))</f>
        <v>DLC_HARROWSTORM</v>
      </c>
      <c r="T251" s="3" t="str">
        <f>IF(S251&lt;&gt;"",VLOOKUP(S251,'LibSets constants'!$B$4:$C$1000,2,FALSE),"")</f>
        <v>Harrowstorm</v>
      </c>
      <c r="U251" s="33" t="s">
        <v>1726</v>
      </c>
      <c r="V251" s="40"/>
      <c r="W251" s="40"/>
      <c r="X251" s="3" t="str">
        <f>IF(G251&lt;&gt;"LIBSETS_SETTYPE_BATTLEGROUND",IF(G251&lt;&gt;"LIBSETS_SETTYPE_SPECIAL",IF(Y251&lt;&gt;"",VLOOKUP(Y251,'ESO zone constants'!$D$3:$H$4951,5,FALSE),""),""),"")</f>
        <v/>
      </c>
      <c r="Z251" s="40"/>
      <c r="AA251" s="40"/>
      <c r="AB251" s="40"/>
      <c r="AC251" s="3" t="str">
        <f>IF(G251&lt;&gt;"LIBSETS_SETTYPE_BATTLEGROUND",IF(G251&lt;&gt;"LIBSETS_SETTYPE_SPECIAL",IF(AD251&lt;&gt;"",VLOOKUP(AD251,'ESO zone constants'!$D$3:$H$4951,5,FALSE),""),""),"")</f>
        <v/>
      </c>
      <c r="AE251" s="40"/>
      <c r="AF251" s="40"/>
      <c r="AG251" s="40"/>
      <c r="AH251" s="3" t="str">
        <f>IF(G251&lt;&gt;"LIBSETS_SETTYPE_BATTLEGROUND",IF(G251&lt;&gt;"LIBSETS_SETTYPE_SPECIAL",IF(AI251&lt;&gt;"",VLOOKUP(AI251,'ESO zone constants'!$D$3:$H$4951,5,FALSE),""),""),"")</f>
        <v/>
      </c>
      <c r="AJ251" s="40"/>
      <c r="AK251" s="40"/>
      <c r="AL251" s="40"/>
      <c r="AM251" s="3" t="str">
        <f>IF(G251&lt;&gt;"LIBSETS_SETTYPE_BATTLEGROUND",IF(G251&lt;&gt;"LIBSETS_SETTYPE_SPECIAL",IF(AN251&lt;&gt;"",VLOOKUP(AN251,'ESO zone constants'!$D$3:$H$4951,5,FALSE),""),""),"")</f>
        <v/>
      </c>
      <c r="AO251" s="40"/>
      <c r="AP251" s="40"/>
      <c r="AQ251" s="40"/>
      <c r="AR251" s="3" t="str">
        <f>IF(G251&lt;&gt;"LIBSETS_SETTYPE_BATTLEGROUND",IF(G251&lt;&gt;"LIBSETS_SETTYPE_SPECIAL",IF(AS251&lt;&gt;"",VLOOKUP(AS251,'ESO zone constants'!$D$3:$H$4951,5,FALSE),""),""),"")</f>
        <v/>
      </c>
      <c r="AT251" s="40"/>
      <c r="AU251" s="40"/>
      <c r="AV251" s="40"/>
      <c r="AW251" s="21" t="str">
        <f t="shared" si="19"/>
        <v>[473] = {wayshrines={424,424,424,}, dlcId=DLC_HARROWSTORM</v>
      </c>
      <c r="AX251" s="21" t="str">
        <f t="shared" si="20"/>
        <v>, zoneIds={1152}, veteran=false</v>
      </c>
      <c r="AY251" s="21" t="str">
        <f t="shared" si="21"/>
        <v>, setType=LIBSETS_SETTYPE_DUNGEON</v>
      </c>
      <c r="AZ251" s="21" t="str">
        <f t="shared" si="22"/>
        <v>, dropMechanic={LIBSETS_DROP_MECHANIC_MONSTER_NAME}, dropMechanicNames={}},</v>
      </c>
      <c r="BA251" s="21" t="str">
        <f t="shared" si="23"/>
        <v xml:space="preserve"> --Bani’s Torment / Banis Qual   [Icereach]</v>
      </c>
    </row>
    <row r="252" spans="1:53" x14ac:dyDescent="0.25">
      <c r="A252" s="12">
        <v>190</v>
      </c>
      <c r="B252" t="s">
        <v>1034</v>
      </c>
      <c r="C252" t="s">
        <v>1035</v>
      </c>
      <c r="D252" s="3">
        <f t="shared" si="18"/>
        <v>190</v>
      </c>
      <c r="G252" s="8" t="s">
        <v>1652</v>
      </c>
      <c r="I252" t="s">
        <v>97</v>
      </c>
      <c r="J252" t="s">
        <v>97</v>
      </c>
      <c r="K252">
        <v>-1</v>
      </c>
      <c r="L252">
        <v>-1</v>
      </c>
      <c r="M252">
        <v>-1</v>
      </c>
      <c r="N252">
        <v>0</v>
      </c>
      <c r="O252" s="70" t="s">
        <v>52</v>
      </c>
      <c r="P252" s="3">
        <f>IF(AND(G252&lt;&gt;"LIBSETS_SETTYPE_BATTLEGROUND",G252&lt;&gt;"LIBSETS_SETTYPE_SPECIAL",G252&lt;&gt;"LIBSETS_SETTYPE_MYTHIC"), IF(Q252&lt;&gt;"",VLOOKUP(Q252,'ESO zone constants'!$D$3:$H$9999,5,FALSE),""),"")</f>
        <v>678</v>
      </c>
      <c r="Q252" t="str">
        <f>IF(AND(O252&lt;&gt;"",NOT(ISERROR(O252))),O252, IF(AND(K252&lt;&gt;"",K252&gt;0,NOT(ISERROR(K252))),VLOOKUP(K252,'ESO wayshrine node constants'!$A$3:$D$9986,4,FALSE),""))</f>
        <v>Imperial City Prison</v>
      </c>
      <c r="S252" s="19" t="str">
        <f>IF(AND(R252&lt;&gt;"",NOT(ISERROR(R252))),R252,IF(P252&lt;&gt;"",IF(NOT(ISERROR(VLOOKUP(P252,'ESO Dungeon constants'!$D$3:$H$9999,5,FALSE))),VLOOKUP(P252,'ESO Dungeon constants'!$D$3:$I$9999,6,FALSE),VLOOKUP(P252,'ESO zone constants'!$H$3:$K$9985,4,FALSE)),""))</f>
        <v>DLC_IMPERIAL_CITY</v>
      </c>
      <c r="T252" s="3" t="str">
        <f>IF(S252&lt;&gt;"",VLOOKUP(S252,'LibSets constants'!$B$4:$C$1000,2,FALSE),"")</f>
        <v>Imperial City</v>
      </c>
      <c r="V252" s="3" t="str">
        <f>IF(U252&lt;&gt;"",IF(U252&lt;&gt;"LIBSETS_DROP_MECHANIC_MONSTER_NAME",VLOOKUP(U252,'LibSets constants'!$I$4:$L$1000,3,FALSE),""),"")</f>
        <v/>
      </c>
      <c r="W252" s="40" t="str">
        <f>IF(U252&lt;&gt;"",IF(U252&lt;&gt;"LIBSETS_DROP_MECHANIC_MONSTER_NAME",VLOOKUP(U252,'LibSets constants'!$I$4:$L$1000,4,FALSE),""),"")</f>
        <v/>
      </c>
      <c r="X252" s="3" t="str">
        <f>IF(G252&lt;&gt;"LIBSETS_SETTYPE_BATTLEGROUND",IF(G252&lt;&gt;"LIBSETS_SETTYPE_SPECIAL",IF(Y252&lt;&gt;"",VLOOKUP(Y252,'ESO zone constants'!$D$3:$H$4951,5,FALSE),""),""),"")</f>
        <v/>
      </c>
      <c r="AA252" s="3" t="str">
        <f>IF(Z252&lt;&gt;"",IF(Z252&lt;&gt;"LIBSETS_DROP_MECHANIC_MONSTER_NAME",VLOOKUP(Z252,'LibSets constants'!$I$4:$L$1000,3,FALSE),""),"")</f>
        <v/>
      </c>
      <c r="AB252" s="3" t="str">
        <f>IF(Z252&lt;&gt;"",IF(Z252&lt;&gt;"LIBSETS_DROP_MECHANIC_MONSTER_NAME",VLOOKUP(Z252,'LibSets constants'!$I$4:$L$1000,4,FALSE),""),"")</f>
        <v/>
      </c>
      <c r="AC252" s="3" t="str">
        <f>IF(G252&lt;&gt;"LIBSETS_SETTYPE_BATTLEGROUND",IF(G252&lt;&gt;"LIBSETS_SETTYPE_SPECIAL",IF(AD252&lt;&gt;"",VLOOKUP(AD252,'ESO zone constants'!$D$3:$H$4951,5,FALSE),""),""),"")</f>
        <v/>
      </c>
      <c r="AF252" s="3" t="str">
        <f>IF(AE252&lt;&gt;"",IF(AE252&lt;&gt;"LIBSETS_DROP_MECHANIC_MONSTER_NAME",VLOOKUP(AE252,'LibSets constants'!$I$4:$L$1000,3,FALSE),""),"")</f>
        <v/>
      </c>
      <c r="AG252" s="3" t="str">
        <f>IF(AE252&lt;&gt;"",IF(AE252&lt;&gt;"LIBSETS_DROP_MECHANIC_MONSTER_NAME",VLOOKUP(AE252,'LibSets constants'!$I$4:$L$1000,4,FALSE),""),"")</f>
        <v/>
      </c>
      <c r="AH252" s="3" t="str">
        <f>IF(G252&lt;&gt;"LIBSETS_SETTYPE_BATTLEGROUND",IF(G252&lt;&gt;"LIBSETS_SETTYPE_SPECIAL",IF(AI252&lt;&gt;"",VLOOKUP(AI252,'ESO zone constants'!$D$3:$H$4951,5,FALSE),""),""),"")</f>
        <v/>
      </c>
      <c r="AK252" s="3" t="str">
        <f>IF(AJ252&lt;&gt;"",IF(AJ252&lt;&gt;"LIBSETS_DROP_MECHANIC_MONSTER_NAME",VLOOKUP(AJ252,'LibSets constants'!$I$4:$L$1000,3,FALSE),""),"")</f>
        <v/>
      </c>
      <c r="AL252" s="3" t="str">
        <f>IF(AJ252&lt;&gt;"",IF(AJ252&lt;&gt;"LIBSETS_DROP_MECHANIC_MONSTER_NAME",VLOOKUP(AJ252,'LibSets constants'!$I$4:$L$1000,4,FALSE),""),"")</f>
        <v/>
      </c>
      <c r="AM252" s="3" t="str">
        <f>IF(G252&lt;&gt;"LIBSETS_SETTYPE_BATTLEGROUND",IF(G252&lt;&gt;"LIBSETS_SETTYPE_SPECIAL",IF(AN252&lt;&gt;"",VLOOKUP(AN252,'ESO zone constants'!$D$3:$H$4951,5,FALSE),""),""),"")</f>
        <v/>
      </c>
      <c r="AP252" s="3" t="str">
        <f>IF(AO252&lt;&gt;"",IF(AO252&lt;&gt;"LIBSETS_DROP_MECHANIC_MONSTER_NAME",VLOOKUP(AO252,'LibSets constants'!$I$4:$L$1000,3,FALSE),""),"")</f>
        <v/>
      </c>
      <c r="AQ252" s="3" t="str">
        <f>IF(AO252&lt;&gt;"",IF(AO252&lt;&gt;"LIBSETS_DROP_MECHANIC_MONSTER_NAME",VLOOKUP(AO252,'LibSets constants'!$I$4:$L$1000,4,FALSE),""),"")</f>
        <v/>
      </c>
      <c r="AR252" s="3" t="str">
        <f>IF(G252&lt;&gt;"LIBSETS_SETTYPE_BATTLEGROUND",IF(G252&lt;&gt;"LIBSETS_SETTYPE_SPECIAL",IF(AS252&lt;&gt;"",VLOOKUP(AS252,'ESO zone constants'!$D$3:$H$4951,5,FALSE),""),""),"")</f>
        <v/>
      </c>
      <c r="AU252" s="3" t="str">
        <f>IF(AT252&lt;&gt;"",IF(AT252&lt;&gt;"LIBSETS_DROP_MECHANIC_MONSTER_NAME",VLOOKUP(AT252,'LibSets constants'!$I$4:$L$1000,3,FALSE),""),"")</f>
        <v/>
      </c>
      <c r="AV252" s="3" t="str">
        <f>IF(AT252&lt;&gt;"",IF(AT252&lt;&gt;"LIBSETS_DROP_MECHANIC_MONSTER_NAME",VLOOKUP(AT252,'LibSets constants'!$I$4:$L$1000,4,FALSE),""),"")</f>
        <v/>
      </c>
      <c r="AW252" s="21" t="str">
        <f t="shared" si="19"/>
        <v>[190] = {wayshrines={-1,-1,-1,}, dlcId=DLC_IMPERIAL_CITY</v>
      </c>
      <c r="AX252" s="21" t="str">
        <f t="shared" si="20"/>
        <v>, zoneIds={678}, veteran=false</v>
      </c>
      <c r="AY252" s="21" t="str">
        <f t="shared" si="21"/>
        <v>, setType=LIBSETS_SETTYPE_DUNGEON</v>
      </c>
      <c r="AZ252" s="21" t="str">
        <f t="shared" si="22"/>
        <v>},</v>
      </c>
      <c r="BA252" s="21" t="str">
        <f t="shared" si="23"/>
        <v xml:space="preserve"> --Scathing Mage / Verletzender Magier   [Imperial City Prison]</v>
      </c>
    </row>
    <row r="253" spans="1:53" x14ac:dyDescent="0.25">
      <c r="A253" s="12">
        <v>195</v>
      </c>
      <c r="B253" t="s">
        <v>1040</v>
      </c>
      <c r="C253" t="s">
        <v>1041</v>
      </c>
      <c r="D253" s="3">
        <f t="shared" si="18"/>
        <v>195</v>
      </c>
      <c r="G253" s="8" t="s">
        <v>1652</v>
      </c>
      <c r="I253" t="s">
        <v>97</v>
      </c>
      <c r="J253" t="s">
        <v>97</v>
      </c>
      <c r="K253">
        <v>-1</v>
      </c>
      <c r="L253">
        <v>-1</v>
      </c>
      <c r="M253">
        <v>-1</v>
      </c>
      <c r="N253">
        <v>0</v>
      </c>
      <c r="O253" s="70" t="s">
        <v>52</v>
      </c>
      <c r="P253" s="3">
        <f>IF(AND(G253&lt;&gt;"LIBSETS_SETTYPE_BATTLEGROUND",G253&lt;&gt;"LIBSETS_SETTYPE_SPECIAL",G253&lt;&gt;"LIBSETS_SETTYPE_MYTHIC"), IF(Q253&lt;&gt;"",VLOOKUP(Q253,'ESO zone constants'!$D$3:$H$9999,5,FALSE),""),"")</f>
        <v>678</v>
      </c>
      <c r="Q253" t="str">
        <f>IF(AND(O253&lt;&gt;"",NOT(ISERROR(O253))),O253, IF(AND(K253&lt;&gt;"",K253&gt;0,NOT(ISERROR(K253))),VLOOKUP(K253,'ESO wayshrine node constants'!$A$3:$D$9986,4,FALSE),""))</f>
        <v>Imperial City Prison</v>
      </c>
      <c r="S253" s="19" t="str">
        <f>IF(AND(R253&lt;&gt;"",NOT(ISERROR(R253))),R253,IF(P253&lt;&gt;"",IF(NOT(ISERROR(VLOOKUP(P253,'ESO Dungeon constants'!$D$3:$H$9999,5,FALSE))),VLOOKUP(P253,'ESO Dungeon constants'!$D$3:$I$9999,6,FALSE),VLOOKUP(P253,'ESO zone constants'!$H$3:$K$9985,4,FALSE)),""))</f>
        <v>DLC_IMPERIAL_CITY</v>
      </c>
      <c r="T253" s="3" t="str">
        <f>IF(S253&lt;&gt;"",VLOOKUP(S253,'LibSets constants'!$B$4:$C$1000,2,FALSE),"")</f>
        <v>Imperial City</v>
      </c>
      <c r="V253" s="44" t="str">
        <f>IF(U253&lt;&gt;"",IF(U253&lt;&gt;"LIBSETS_DROP_MECHANIC_MONSTER_NAME",VLOOKUP(U253,'LibSets constants'!$I$4:$L$1000,3,FALSE),""),"")</f>
        <v/>
      </c>
      <c r="W253" s="40" t="str">
        <f>IF(U253&lt;&gt;"",IF(U253&lt;&gt;"LIBSETS_DROP_MECHANIC_MONSTER_NAME",VLOOKUP(U253,'LibSets constants'!$I$4:$L$1000,4,FALSE),""),"")</f>
        <v/>
      </c>
      <c r="X253" s="3" t="str">
        <f>IF(G253&lt;&gt;"LIBSETS_SETTYPE_BATTLEGROUND",IF(G253&lt;&gt;"LIBSETS_SETTYPE_SPECIAL",IF(Y253&lt;&gt;"",VLOOKUP(Y253,'ESO zone constants'!$D$3:$H$4951,5,FALSE),""),""),"")</f>
        <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constants'!$D$3:$H$4951,5,FALSE),""),""),"")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constants'!$D$3:$H$4951,5,FALSE),""),""),"")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constants'!$D$3:$H$4951,5,FALSE),""),""),"")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constants'!$D$3:$H$4951,5,FALSE),""),""),"")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[195] = {wayshrines={-1,-1,-1,}, dlcId=DLC_IMPERIAL_CITY</v>
      </c>
      <c r="AX253" s="21" t="str">
        <f t="shared" si="20"/>
        <v>, zoneIds={678}, veteran=false</v>
      </c>
      <c r="AY253" s="21" t="str">
        <f t="shared" si="21"/>
        <v>, setType=LIBSETS_SETTYPE_DUNGEON</v>
      </c>
      <c r="AZ253" s="21" t="str">
        <f t="shared" si="22"/>
        <v>},</v>
      </c>
      <c r="BA253" s="21" t="str">
        <f t="shared" si="23"/>
        <v xml:space="preserve"> --Sheer Venom / Reingift   [Imperial City Prison]</v>
      </c>
    </row>
    <row r="254" spans="1:53" x14ac:dyDescent="0.25">
      <c r="A254" s="12">
        <v>196</v>
      </c>
      <c r="B254" t="s">
        <v>1042</v>
      </c>
      <c r="C254" t="s">
        <v>1043</v>
      </c>
      <c r="D254" s="3">
        <f t="shared" si="18"/>
        <v>196</v>
      </c>
      <c r="G254" s="8" t="s">
        <v>1652</v>
      </c>
      <c r="I254" t="s">
        <v>97</v>
      </c>
      <c r="J254" t="s">
        <v>97</v>
      </c>
      <c r="K254">
        <v>-1</v>
      </c>
      <c r="L254">
        <v>-1</v>
      </c>
      <c r="M254">
        <v>-1</v>
      </c>
      <c r="N254">
        <v>0</v>
      </c>
      <c r="O254" s="70" t="s">
        <v>52</v>
      </c>
      <c r="P254" s="3">
        <f>IF(AND(G254&lt;&gt;"LIBSETS_SETTYPE_BATTLEGROUND",G254&lt;&gt;"LIBSETS_SETTYPE_SPECIAL",G254&lt;&gt;"LIBSETS_SETTYPE_MYTHIC"), IF(Q254&lt;&gt;"",VLOOKUP(Q254,'ESO zone constants'!$D$3:$H$9999,5,FALSE),""),"")</f>
        <v>678</v>
      </c>
      <c r="Q254" t="str">
        <f>IF(AND(O254&lt;&gt;"",NOT(ISERROR(O254))),O254, IF(AND(K254&lt;&gt;"",K254&gt;0,NOT(ISERROR(K254))),VLOOKUP(K254,'ESO wayshrine node constants'!$A$3:$D$9986,4,FALSE),""))</f>
        <v>Imperial City Prison</v>
      </c>
      <c r="S254" s="19" t="str">
        <f>IF(AND(R254&lt;&gt;"",NOT(ISERROR(R254))),R254,IF(P254&lt;&gt;"",IF(NOT(ISERROR(VLOOKUP(P254,'ESO Dungeon constants'!$D$3:$H$9999,5,FALSE))),VLOOKUP(P254,'ESO Dungeon constants'!$D$3:$I$9999,6,FALSE),VLOOKUP(P254,'ESO zone constants'!$H$3:$K$9985,4,FALSE)),""))</f>
        <v>DLC_IMPERIAL_CITY</v>
      </c>
      <c r="T254" s="3" t="str">
        <f>IF(S254&lt;&gt;"",VLOOKUP(S254,'LibSets constants'!$B$4:$C$1000,2,FALSE),"")</f>
        <v>Imperial City</v>
      </c>
      <c r="V254" s="44" t="str">
        <f>IF(U254&lt;&gt;"",IF(U254&lt;&gt;"LIBSETS_DROP_MECHANIC_MONSTER_NAME",VLOOKUP(U254,'LibSets constants'!$I$4:$L$1000,3,FALSE),""),"")</f>
        <v/>
      </c>
      <c r="W254" s="40" t="str">
        <f>IF(U254&lt;&gt;"",IF(U254&lt;&gt;"LIBSETS_DROP_MECHANIC_MONSTER_NAME",VLOOKUP(U254,'LibSets constants'!$I$4:$L$1000,4,FALSE),""),"")</f>
        <v/>
      </c>
      <c r="X254" s="3" t="str">
        <f>IF(G254&lt;&gt;"LIBSETS_SETTYPE_BATTLEGROUND",IF(G254&lt;&gt;"LIBSETS_SETTYPE_SPECIAL",IF(Y254&lt;&gt;"",VLOOKUP(Y254,'ESO zone constants'!$D$3:$H$4951,5,FALSE),""),""),"")</f>
        <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constants'!$D$3:$H$4951,5,FALSE),""),""),"")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constants'!$D$3:$H$4951,5,FALSE),""),""),"")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constants'!$D$3:$H$4951,5,FALSE),""),""),"")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constants'!$D$3:$H$4951,5,FALSE),""),""),"")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[196] = {wayshrines={-1,-1,-1,}, dlcId=DLC_IMPERIAL_CITY</v>
      </c>
      <c r="AX254" s="21" t="str">
        <f t="shared" si="20"/>
        <v>, zoneIds={678}, veteran=false</v>
      </c>
      <c r="AY254" s="21" t="str">
        <f t="shared" si="21"/>
        <v>, setType=LIBSETS_SETTYPE_DUNGEON</v>
      </c>
      <c r="AZ254" s="21" t="str">
        <f t="shared" si="22"/>
        <v>},</v>
      </c>
      <c r="BA254" s="21" t="str">
        <f t="shared" si="23"/>
        <v xml:space="preserve"> --Leeching Plate / Auslaugende Rüstung   [Imperial City Prison]</v>
      </c>
    </row>
    <row r="255" spans="1:53" x14ac:dyDescent="0.25">
      <c r="A255" s="5">
        <v>455</v>
      </c>
      <c r="B255" t="s">
        <v>1683</v>
      </c>
      <c r="C255" t="s">
        <v>1682</v>
      </c>
      <c r="D255" s="3">
        <f t="shared" si="18"/>
        <v>455</v>
      </c>
      <c r="G255" s="3" t="s">
        <v>1652</v>
      </c>
      <c r="I255" t="s">
        <v>97</v>
      </c>
      <c r="J255" t="s">
        <v>97</v>
      </c>
      <c r="K255">
        <v>-1</v>
      </c>
      <c r="L255">
        <v>-1</v>
      </c>
      <c r="M255">
        <v>-1</v>
      </c>
      <c r="N255">
        <v>0</v>
      </c>
      <c r="O255" s="70" t="s">
        <v>1662</v>
      </c>
      <c r="P255" s="3">
        <f>IF(AND(G255&lt;&gt;"LIBSETS_SETTYPE_BATTLEGROUND",G255&lt;&gt;"LIBSETS_SETTYPE_SPECIAL",G255&lt;&gt;"LIBSETS_SETTYPE_MYTHIC"), IF(Q255&lt;&gt;"",VLOOKUP(Q255,'ESO zone constants'!$D$3:$H$9999,5,FALSE),""),"")</f>
        <v>1123</v>
      </c>
      <c r="Q255" t="str">
        <f>IF(AND(O255&lt;&gt;"",NOT(ISERROR(O255))),O255, IF(AND(K255&lt;&gt;"",K255&gt;0,NOT(ISERROR(K255))),VLOOKUP(K255,'ESO wayshrine node constants'!$A$3:$D$9986,4,FALSE),""))</f>
        <v>Lair of Maarselok</v>
      </c>
      <c r="S255" s="19" t="str">
        <f>IF(AND(R255&lt;&gt;"",NOT(ISERROR(R255))),R255,IF(P255&lt;&gt;"",IF(NOT(ISERROR(VLOOKUP(P255,'ESO Dungeon constants'!$D$3:$H$9999,5,FALSE))),VLOOKUP(P255,'ESO Dungeon constants'!$D$3:$I$9999,6,FALSE),VLOOKUP(P255,'ESO zone constants'!$H$3:$K$9985,4,FALSE)),""))</f>
        <v>DLC_SCALEBREAKER</v>
      </c>
      <c r="T255" s="3" t="str">
        <f>IF(S255&lt;&gt;"",VLOOKUP(S255,'LibSets constants'!$B$4:$C$1000,2,FALSE),"")</f>
        <v>Scalebraker</v>
      </c>
      <c r="V255" s="44" t="str">
        <f>IF(U255&lt;&gt;"",IF(U255&lt;&gt;"LIBSETS_DROP_MECHANIC_MONSTER_NAME",VLOOKUP(U255,'LibSets constants'!$I$4:$L$1000,3,FALSE),""),"")</f>
        <v/>
      </c>
      <c r="W255" s="44" t="str">
        <f>IF(U255&lt;&gt;"",IF(U255&lt;&gt;"LIBSETS_DROP_MECHANIC_MONSTER_NAME",VLOOKUP(U255,'LibSets constants'!$I$4:$L$1000,4,FALSE),""),"")</f>
        <v/>
      </c>
      <c r="X255" s="3" t="str">
        <f>IF(G255&lt;&gt;"LIBSETS_SETTYPE_BATTLEGROUND",IF(G255&lt;&gt;"LIBSETS_SETTYPE_SPECIAL",IF(Y255&lt;&gt;"",VLOOKUP(Y255,'ESO zone constants'!$D$3:$H$4951,5,FALSE),""),""),"")</f>
        <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constants'!$D$3:$H$4951,5,FALSE),""),""),"")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constants'!$D$3:$H$4951,5,FALSE),""),""),"")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constants'!$D$3:$H$4951,5,FALSE),""),""),"")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constants'!$D$3:$H$4951,5,FALSE),""),""),"")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[455] = {wayshrines={-1,-1,-1,}, dlcId=DLC_SCALEBREAKER</v>
      </c>
      <c r="AX255" s="21" t="str">
        <f t="shared" si="20"/>
        <v>, zoneIds={1123}, veteran=false</v>
      </c>
      <c r="AY255" s="21" t="str">
        <f t="shared" si="21"/>
        <v>, setType=LIBSETS_SETTYPE_DUNGEON</v>
      </c>
      <c r="AZ255" s="21" t="str">
        <f t="shared" si="22"/>
        <v>},</v>
      </c>
      <c r="BA255" s="21" t="str">
        <f t="shared" si="23"/>
        <v xml:space="preserve"> --Z'en's Redress / Z'ens Wiedergutmachung   [Lair of Maarselok]</v>
      </c>
    </row>
    <row r="256" spans="1:53" x14ac:dyDescent="0.25">
      <c r="A256" s="5">
        <v>456</v>
      </c>
      <c r="B256" t="s">
        <v>1685</v>
      </c>
      <c r="C256" t="s">
        <v>1684</v>
      </c>
      <c r="D256" s="3">
        <f t="shared" si="18"/>
        <v>456</v>
      </c>
      <c r="G256" s="3" t="s">
        <v>1652</v>
      </c>
      <c r="I256" t="s">
        <v>97</v>
      </c>
      <c r="J256" t="s">
        <v>97</v>
      </c>
      <c r="K256">
        <v>-1</v>
      </c>
      <c r="L256">
        <v>-1</v>
      </c>
      <c r="M256">
        <v>-1</v>
      </c>
      <c r="N256">
        <v>0</v>
      </c>
      <c r="O256" s="70" t="s">
        <v>1662</v>
      </c>
      <c r="P256" s="3">
        <f>IF(AND(G256&lt;&gt;"LIBSETS_SETTYPE_BATTLEGROUND",G256&lt;&gt;"LIBSETS_SETTYPE_SPECIAL",G256&lt;&gt;"LIBSETS_SETTYPE_MYTHIC"), IF(Q256&lt;&gt;"",VLOOKUP(Q256,'ESO zone constants'!$D$3:$H$9999,5,FALSE),""),"")</f>
        <v>1123</v>
      </c>
      <c r="Q256" t="str">
        <f>IF(AND(O256&lt;&gt;"",NOT(ISERROR(O256))),O256, IF(AND(K256&lt;&gt;"",K256&gt;0,NOT(ISERROR(K256))),VLOOKUP(K256,'ESO wayshrine node constants'!$A$3:$D$9986,4,FALSE),""))</f>
        <v>Lair of Maarselok</v>
      </c>
      <c r="S256" s="19" t="str">
        <f>IF(AND(R256&lt;&gt;"",NOT(ISERROR(R256))),R256,IF(P256&lt;&gt;"",IF(NOT(ISERROR(VLOOKUP(P256,'ESO Dungeon constants'!$D$3:$H$9999,5,FALSE))),VLOOKUP(P256,'ESO Dungeon constants'!$D$3:$I$9999,6,FALSE),VLOOKUP(P256,'ESO zone constants'!$H$3:$K$9985,4,FALSE)),""))</f>
        <v>DLC_SCALEBREAKER</v>
      </c>
      <c r="T256" s="3" t="str">
        <f>IF(S256&lt;&gt;"",VLOOKUP(S256,'LibSets constants'!$B$4:$C$1000,2,FALSE),"")</f>
        <v>Scalebraker</v>
      </c>
      <c r="V256" s="44" t="str">
        <f>IF(U256&lt;&gt;"",IF(U256&lt;&gt;"LIBSETS_DROP_MECHANIC_MONSTER_NAME",VLOOKUP(U256,'LibSets constants'!$I$4:$L$1000,3,FALSE),""),"")</f>
        <v/>
      </c>
      <c r="W256" s="44" t="str">
        <f>IF(U256&lt;&gt;"",IF(U256&lt;&gt;"LIBSETS_DROP_MECHANIC_MONSTER_NAME",VLOOKUP(U256,'LibSets constants'!$I$4:$L$1000,4,FALSE),""),"")</f>
        <v/>
      </c>
      <c r="X256" s="3" t="str">
        <f>IF(G256&lt;&gt;"LIBSETS_SETTYPE_BATTLEGROUND",IF(G256&lt;&gt;"LIBSETS_SETTYPE_SPECIAL",IF(Y256&lt;&gt;"",VLOOKUP(Y256,'ESO zone constants'!$D$3:$H$4951,5,FALSE),""),""),"")</f>
        <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constants'!$D$3:$H$4951,5,FALSE),""),""),"")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constants'!$D$3:$H$4951,5,FALSE),""),""),"")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constants'!$D$3:$H$4951,5,FALSE),""),""),"")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constants'!$D$3:$H$4951,5,FALSE),""),""),"")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[456] = {wayshrines={-1,-1,-1,}, dlcId=DLC_SCALEBREAKER</v>
      </c>
      <c r="AX256" s="21" t="str">
        <f t="shared" si="20"/>
        <v>, zoneIds={1123}, veteran=false</v>
      </c>
      <c r="AY256" s="21" t="str">
        <f t="shared" si="21"/>
        <v>, setType=LIBSETS_SETTYPE_DUNGEON</v>
      </c>
      <c r="AZ256" s="21" t="str">
        <f t="shared" si="22"/>
        <v>},</v>
      </c>
      <c r="BA256" s="21" t="str">
        <f t="shared" si="23"/>
        <v xml:space="preserve"> --Azureblight Reaper / Azurfäuleschnitter   [Lair of Maarselok]</v>
      </c>
    </row>
    <row r="257" spans="1:53" x14ac:dyDescent="0.25">
      <c r="A257" s="5">
        <v>457</v>
      </c>
      <c r="B257" t="s">
        <v>1687</v>
      </c>
      <c r="C257" t="s">
        <v>1686</v>
      </c>
      <c r="D257" s="3">
        <f t="shared" si="18"/>
        <v>457</v>
      </c>
      <c r="G257" s="3" t="s">
        <v>1652</v>
      </c>
      <c r="I257" t="s">
        <v>97</v>
      </c>
      <c r="J257" t="s">
        <v>97</v>
      </c>
      <c r="K257">
        <v>-1</v>
      </c>
      <c r="L257">
        <v>-1</v>
      </c>
      <c r="M257">
        <v>-1</v>
      </c>
      <c r="N257">
        <v>0</v>
      </c>
      <c r="O257" s="70" t="s">
        <v>1662</v>
      </c>
      <c r="P257" s="3">
        <f>IF(AND(G257&lt;&gt;"LIBSETS_SETTYPE_BATTLEGROUND",G257&lt;&gt;"LIBSETS_SETTYPE_SPECIAL",G257&lt;&gt;"LIBSETS_SETTYPE_MYTHIC"), IF(Q257&lt;&gt;"",VLOOKUP(Q257,'ESO zone constants'!$D$3:$H$9999,5,FALSE),""),"")</f>
        <v>1123</v>
      </c>
      <c r="Q257" t="str">
        <f>IF(AND(O257&lt;&gt;"",NOT(ISERROR(O257))),O257, IF(AND(K257&lt;&gt;"",K257&gt;0,NOT(ISERROR(K257))),VLOOKUP(K257,'ESO wayshrine node constants'!$A$3:$D$9986,4,FALSE),""))</f>
        <v>Lair of Maarselok</v>
      </c>
      <c r="S257" s="19" t="str">
        <f>IF(AND(R257&lt;&gt;"",NOT(ISERROR(R257))),R257,IF(P257&lt;&gt;"",IF(NOT(ISERROR(VLOOKUP(P257,'ESO Dungeon constants'!$D$3:$H$9999,5,FALSE))),VLOOKUP(P257,'ESO Dungeon constants'!$D$3:$I$9999,6,FALSE),VLOOKUP(P257,'ESO zone constants'!$H$3:$K$9985,4,FALSE)),""))</f>
        <v>DLC_SCALEBREAKER</v>
      </c>
      <c r="T257" s="3" t="str">
        <f>IF(S257&lt;&gt;"",VLOOKUP(S257,'LibSets constants'!$B$4:$C$1000,2,FALSE),"")</f>
        <v>Scalebraker</v>
      </c>
      <c r="V257" s="44" t="str">
        <f>IF(U257&lt;&gt;"",IF(U257&lt;&gt;"LIBSETS_DROP_MECHANIC_MONSTER_NAME",VLOOKUP(U257,'LibSets constants'!$I$4:$L$1000,3,FALSE),""),"")</f>
        <v/>
      </c>
      <c r="W257" s="44" t="str">
        <f>IF(U257&lt;&gt;"",IF(U257&lt;&gt;"LIBSETS_DROP_MECHANIC_MONSTER_NAME",VLOOKUP(U257,'LibSets constants'!$I$4:$L$1000,4,FALSE),""),"")</f>
        <v/>
      </c>
      <c r="X257" s="3" t="str">
        <f>IF(G257&lt;&gt;"LIBSETS_SETTYPE_BATTLEGROUND",IF(G257&lt;&gt;"LIBSETS_SETTYPE_SPECIAL",IF(Y257&lt;&gt;"",VLOOKUP(Y257,'ESO zone constants'!$D$3:$H$4951,5,FALSE),""),""),"")</f>
        <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constants'!$D$3:$H$4951,5,FALSE),""),""),"")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constants'!$D$3:$H$4951,5,FALSE),""),""),"")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constants'!$D$3:$H$4951,5,FALSE),""),""),"")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constants'!$D$3:$H$4951,5,FALSE),""),""),"")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[457] = {wayshrines={-1,-1,-1,}, dlcId=DLC_SCALEBREAKER</v>
      </c>
      <c r="AX257" s="21" t="str">
        <f t="shared" si="20"/>
        <v>, zoneIds={1123}, veteran=false</v>
      </c>
      <c r="AY257" s="21" t="str">
        <f t="shared" si="21"/>
        <v>, setType=LIBSETS_SETTYPE_DUNGEON</v>
      </c>
      <c r="AZ257" s="21" t="str">
        <f t="shared" si="22"/>
        <v>},</v>
      </c>
      <c r="BA257" s="21" t="str">
        <f t="shared" si="23"/>
        <v xml:space="preserve"> --Dragon's Defilement / Drachenschändung   [Lair of Maarselok]</v>
      </c>
    </row>
    <row r="258" spans="1:53" x14ac:dyDescent="0.25">
      <c r="A258" s="12">
        <v>399</v>
      </c>
      <c r="B258" t="s">
        <v>1364</v>
      </c>
      <c r="C258" t="s">
        <v>1365</v>
      </c>
      <c r="D258" s="3">
        <f t="shared" si="18"/>
        <v>399</v>
      </c>
      <c r="G258" s="8" t="s">
        <v>1652</v>
      </c>
      <c r="I258" t="s">
        <v>97</v>
      </c>
      <c r="J258" t="s">
        <v>97</v>
      </c>
      <c r="K258">
        <v>370</v>
      </c>
      <c r="L258">
        <v>370</v>
      </c>
      <c r="M258">
        <v>370</v>
      </c>
      <c r="N258">
        <v>0</v>
      </c>
      <c r="O258" s="70" t="s">
        <v>41</v>
      </c>
      <c r="P258" s="3">
        <f>IF(AND(G258&lt;&gt;"LIBSETS_SETTYPE_BATTLEGROUND",G258&lt;&gt;"LIBSETS_SETTYPE_SPECIAL",G258&lt;&gt;"LIBSETS_SETTYPE_MYTHIC"), IF(Q258&lt;&gt;"",VLOOKUP(Q258,'ESO zone constants'!$D$3:$H$9999,5,FALSE),""),"")</f>
        <v>1055</v>
      </c>
      <c r="Q258" t="str">
        <f>IF(AND(O258&lt;&gt;"",NOT(ISERROR(O258))),O258, IF(AND(K258&lt;&gt;"",K258&gt;0,NOT(ISERROR(K258))),VLOOKUP(K258,'ESO wayshrine node constants'!$A$3:$D$9986,4,FALSE),""))</f>
        <v>March of Sacrifices</v>
      </c>
      <c r="S258" s="19" t="str">
        <f>IF(AND(R258&lt;&gt;"",NOT(ISERROR(R258))),R258,IF(P258&lt;&gt;"",IF(NOT(ISERROR(VLOOKUP(P258,'ESO Dungeon constants'!$D$3:$H$9999,5,FALSE))),VLOOKUP(P258,'ESO Dungeon constants'!$D$3:$I$9999,6,FALSE),VLOOKUP(P258,'ESO zone constants'!$H$3:$K$9985,4,FALSE)),""))</f>
        <v>DLC_WOLFHUNTER</v>
      </c>
      <c r="T258" s="3" t="str">
        <f>IF(S258&lt;&gt;"",VLOOKUP(S258,'LibSets constants'!$B$4:$C$1000,2,FALSE),"")</f>
        <v>Wolfhunter</v>
      </c>
      <c r="V258" s="44" t="str">
        <f>IF(U258&lt;&gt;"",IF(U258&lt;&gt;"LIBSETS_DROP_MECHANIC_MONSTER_NAME",VLOOKUP(U258,'LibSets constants'!$I$4:$L$1000,3,FALSE),""),"")</f>
        <v/>
      </c>
      <c r="W258" s="44" t="str">
        <f>IF(U258&lt;&gt;"",IF(U258&lt;&gt;"LIBSETS_DROP_MECHANIC_MONSTER_NAME",VLOOKUP(U258,'LibSets constants'!$I$4:$L$1000,4,FALSE),""),"")</f>
        <v/>
      </c>
      <c r="X258" s="3" t="str">
        <f>IF(G258&lt;&gt;"LIBSETS_SETTYPE_BATTLEGROUND",IF(G258&lt;&gt;"LIBSETS_SETTYPE_SPECIAL",IF(Y258&lt;&gt;"",VLOOKUP(Y258,'ESO zone constants'!$D$3:$H$4951,5,FALSE),""),""),"")</f>
        <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constants'!$D$3:$H$4951,5,FALSE),""),""),"")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constants'!$D$3:$H$4951,5,FALSE),""),""),"")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constants'!$D$3:$H$4951,5,FALSE),""),""),"")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constants'!$D$3:$H$4951,5,FALSE),""),""),"")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[399] = {wayshrines={370,370,370,}, dlcId=DLC_WOLFHUNTER</v>
      </c>
      <c r="AX258" s="21" t="str">
        <f t="shared" si="20"/>
        <v>, zoneIds={1055}, veteran=false</v>
      </c>
      <c r="AY258" s="21" t="str">
        <f t="shared" si="21"/>
        <v>, setType=LIBSETS_SETTYPE_DUNGEON</v>
      </c>
      <c r="AZ258" s="21" t="str">
        <f t="shared" si="22"/>
        <v>},</v>
      </c>
      <c r="BA258" s="21" t="str">
        <f t="shared" si="23"/>
        <v xml:space="preserve"> --Hanu's Compassion / Hanus Mitgefühl   [March of Sacrifices]</v>
      </c>
    </row>
    <row r="259" spans="1:53" x14ac:dyDescent="0.25">
      <c r="A259" s="12">
        <v>400</v>
      </c>
      <c r="B259" t="s">
        <v>1366</v>
      </c>
      <c r="C259" t="s">
        <v>1367</v>
      </c>
      <c r="D259" s="3">
        <f t="shared" ref="D259:D322" si="24">A259</f>
        <v>400</v>
      </c>
      <c r="G259" s="8" t="s">
        <v>1652</v>
      </c>
      <c r="I259" t="s">
        <v>97</v>
      </c>
      <c r="J259" t="s">
        <v>97</v>
      </c>
      <c r="K259">
        <v>370</v>
      </c>
      <c r="L259">
        <v>370</v>
      </c>
      <c r="M259">
        <v>370</v>
      </c>
      <c r="N259">
        <v>0</v>
      </c>
      <c r="O259" s="70" t="s">
        <v>41</v>
      </c>
      <c r="P259" s="3">
        <f>IF(AND(G259&lt;&gt;"LIBSETS_SETTYPE_BATTLEGROUND",G259&lt;&gt;"LIBSETS_SETTYPE_SPECIAL",G259&lt;&gt;"LIBSETS_SETTYPE_MYTHIC"), IF(Q259&lt;&gt;"",VLOOKUP(Q259,'ESO zone constants'!$D$3:$H$9999,5,FALSE),""),"")</f>
        <v>1055</v>
      </c>
      <c r="Q259" t="str">
        <f>IF(AND(O259&lt;&gt;"",NOT(ISERROR(O259))),O259, IF(AND(K259&lt;&gt;"",K259&gt;0,NOT(ISERROR(K259))),VLOOKUP(K259,'ESO wayshrine node constants'!$A$3:$D$9986,4,FALSE),""))</f>
        <v>March of Sacrifices</v>
      </c>
      <c r="S259" s="19" t="str">
        <f>IF(AND(R259&lt;&gt;"",NOT(ISERROR(R259))),R259,IF(P259&lt;&gt;"",IF(NOT(ISERROR(VLOOKUP(P259,'ESO Dungeon constants'!$D$3:$H$9999,5,FALSE))),VLOOKUP(P259,'ESO Dungeon constants'!$D$3:$I$9999,6,FALSE),VLOOKUP(P259,'ESO zone constants'!$H$3:$K$9985,4,FALSE)),""))</f>
        <v>DLC_WOLFHUNTER</v>
      </c>
      <c r="T259" s="3" t="str">
        <f>IF(S259&lt;&gt;"",VLOOKUP(S259,'LibSets constants'!$B$4:$C$1000,2,FALSE),"")</f>
        <v>Wolfhunter</v>
      </c>
      <c r="V259" s="3"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constants'!$D$3:$H$4951,5,FALSE),""),""),"")</f>
        <v/>
      </c>
      <c r="AA259" s="3" t="str">
        <f>IF(Z259&lt;&gt;"",IF(Z259&lt;&gt;"LIBSETS_DROP_MECHANIC_MONSTER_NAME",VLOOKUP(Z259,'LibSets constants'!$I$4:$L$1000,3,FALSE),""),"")</f>
        <v/>
      </c>
      <c r="AB259" s="3" t="str">
        <f>IF(Z259&lt;&gt;"",IF(Z259&lt;&gt;"LIBSETS_DROP_MECHANIC_MONSTER_NAME",VLOOKUP(Z259,'LibSets constants'!$I$4:$L$1000,4,FALSE),""),"")</f>
        <v/>
      </c>
      <c r="AC259" s="3" t="str">
        <f>IF(G259&lt;&gt;"LIBSETS_SETTYPE_BATTLEGROUND",IF(G259&lt;&gt;"LIBSETS_SETTYPE_SPECIAL",IF(AD259&lt;&gt;"",VLOOKUP(AD259,'ESO zone constants'!$D$3:$H$4951,5,FALSE),""),""),"")</f>
        <v/>
      </c>
      <c r="AF259" s="3" t="str">
        <f>IF(AE259&lt;&gt;"",IF(AE259&lt;&gt;"LIBSETS_DROP_MECHANIC_MONSTER_NAME",VLOOKUP(AE259,'LibSets constants'!$I$4:$L$1000,3,FALSE),""),"")</f>
        <v/>
      </c>
      <c r="AG259" s="3" t="str">
        <f>IF(AE259&lt;&gt;"",IF(AE259&lt;&gt;"LIBSETS_DROP_MECHANIC_MONSTER_NAME",VLOOKUP(AE259,'LibSets constants'!$I$4:$L$1000,4,FALSE),""),"")</f>
        <v/>
      </c>
      <c r="AH259" s="3" t="str">
        <f>IF(G259&lt;&gt;"LIBSETS_SETTYPE_BATTLEGROUND",IF(G259&lt;&gt;"LIBSETS_SETTYPE_SPECIAL",IF(AI259&lt;&gt;"",VLOOKUP(AI259,'ESO zone constants'!$D$3:$H$4951,5,FALSE),""),""),"")</f>
        <v/>
      </c>
      <c r="AK259" s="3" t="str">
        <f>IF(AJ259&lt;&gt;"",IF(AJ259&lt;&gt;"LIBSETS_DROP_MECHANIC_MONSTER_NAME",VLOOKUP(AJ259,'LibSets constants'!$I$4:$L$1000,3,FALSE),""),"")</f>
        <v/>
      </c>
      <c r="AL259" s="3" t="str">
        <f>IF(AJ259&lt;&gt;"",IF(AJ259&lt;&gt;"LIBSETS_DROP_MECHANIC_MONSTER_NAME",VLOOKUP(AJ259,'LibSets constants'!$I$4:$L$1000,4,FALSE),""),"")</f>
        <v/>
      </c>
      <c r="AM259" s="3" t="str">
        <f>IF(G259&lt;&gt;"LIBSETS_SETTYPE_BATTLEGROUND",IF(G259&lt;&gt;"LIBSETS_SETTYPE_SPECIAL",IF(AN259&lt;&gt;"",VLOOKUP(AN259,'ESO zone constants'!$D$3:$H$4951,5,FALSE),""),""),"")</f>
        <v/>
      </c>
      <c r="AP259" s="3" t="str">
        <f>IF(AO259&lt;&gt;"",IF(AO259&lt;&gt;"LIBSETS_DROP_MECHANIC_MONSTER_NAME",VLOOKUP(AO259,'LibSets constants'!$I$4:$L$1000,3,FALSE),""),"")</f>
        <v/>
      </c>
      <c r="AQ259" s="3" t="str">
        <f>IF(AO259&lt;&gt;"",IF(AO259&lt;&gt;"LIBSETS_DROP_MECHANIC_MONSTER_NAME",VLOOKUP(AO259,'LibSets constants'!$I$4:$L$1000,4,FALSE),""),"")</f>
        <v/>
      </c>
      <c r="AR259" s="3" t="str">
        <f>IF(G259&lt;&gt;"LIBSETS_SETTYPE_BATTLEGROUND",IF(G259&lt;&gt;"LIBSETS_SETTYPE_SPECIAL",IF(AS259&lt;&gt;"",VLOOKUP(AS259,'ESO zone constants'!$D$3:$H$4951,5,FALSE),""),""),"")</f>
        <v/>
      </c>
      <c r="AU259" s="3" t="str">
        <f>IF(AT259&lt;&gt;"",IF(AT259&lt;&gt;"LIBSETS_DROP_MECHANIC_MONSTER_NAME",VLOOKUP(AT259,'LibSets constants'!$I$4:$L$1000,3,FALSE),""),"")</f>
        <v/>
      </c>
      <c r="AV259" s="3"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[400] = {wayshrines={370,370,370,}, dlcId=DLC_WOLFHUNTER</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zoneIds={1055},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--Blood Moon / Blutmond   [March of Sacrifices]</v>
      </c>
    </row>
    <row r="260" spans="1:53" x14ac:dyDescent="0.25">
      <c r="A260" s="12">
        <v>401</v>
      </c>
      <c r="B260" t="s">
        <v>1368</v>
      </c>
      <c r="C260" t="s">
        <v>1369</v>
      </c>
      <c r="D260" s="3">
        <f t="shared" si="24"/>
        <v>401</v>
      </c>
      <c r="G260" s="8" t="s">
        <v>1652</v>
      </c>
      <c r="I260" t="s">
        <v>97</v>
      </c>
      <c r="J260" t="s">
        <v>97</v>
      </c>
      <c r="K260">
        <v>370</v>
      </c>
      <c r="L260">
        <v>370</v>
      </c>
      <c r="M260">
        <v>370</v>
      </c>
      <c r="N260">
        <v>0</v>
      </c>
      <c r="O260" s="70" t="s">
        <v>41</v>
      </c>
      <c r="P260" s="3">
        <f>IF(AND(G260&lt;&gt;"LIBSETS_SETTYPE_BATTLEGROUND",G260&lt;&gt;"LIBSETS_SETTYPE_SPECIAL",G260&lt;&gt;"LIBSETS_SETTYPE_MYTHIC"), IF(Q260&lt;&gt;"",VLOOKUP(Q260,'ESO zone constants'!$D$3:$H$9999,5,FALSE),""),"")</f>
        <v>1055</v>
      </c>
      <c r="Q260" t="str">
        <f>IF(AND(O260&lt;&gt;"",NOT(ISERROR(O260))),O260, IF(AND(K260&lt;&gt;"",K260&gt;0,NOT(ISERROR(K260))),VLOOKUP(K260,'ESO wayshrine node constants'!$A$3:$D$9986,4,FALSE),""))</f>
        <v>March of Sacrifices</v>
      </c>
      <c r="S260" s="19" t="str">
        <f>IF(AND(R260&lt;&gt;"",NOT(ISERROR(R260))),R260,IF(P260&lt;&gt;"",IF(NOT(ISERROR(VLOOKUP(P260,'ESO Dungeon constants'!$D$3:$H$9999,5,FALSE))),VLOOKUP(P260,'ESO Dungeon constants'!$D$3:$I$9999,6,FALSE),VLOOKUP(P260,'ESO zone constants'!$H$3:$K$9985,4,FALSE)),""))</f>
        <v>DLC_WOLFHUNTER</v>
      </c>
      <c r="T260" s="3" t="str">
        <f>IF(S260&lt;&gt;"",VLOOKUP(S260,'LibSets constants'!$B$4:$C$1000,2,FALSE),"")</f>
        <v>Wolfhunter</v>
      </c>
      <c r="V260" s="3"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constants'!$D$3:$H$4951,5,FALSE),""),""),"")</f>
        <v/>
      </c>
      <c r="AA260" s="3" t="str">
        <f>IF(Z260&lt;&gt;"",IF(Z260&lt;&gt;"LIBSETS_DROP_MECHANIC_MONSTER_NAME",VLOOKUP(Z260,'LibSets constants'!$I$4:$L$1000,3,FALSE),""),"")</f>
        <v/>
      </c>
      <c r="AB260" s="3" t="str">
        <f>IF(Z260&lt;&gt;"",IF(Z260&lt;&gt;"LIBSETS_DROP_MECHANIC_MONSTER_NAME",VLOOKUP(Z260,'LibSets constants'!$I$4:$L$1000,4,FALSE),""),"")</f>
        <v/>
      </c>
      <c r="AC260" s="3" t="str">
        <f>IF(G260&lt;&gt;"LIBSETS_SETTYPE_BATTLEGROUND",IF(G260&lt;&gt;"LIBSETS_SETTYPE_SPECIAL",IF(AD260&lt;&gt;"",VLOOKUP(AD260,'ESO zone constants'!$D$3:$H$4951,5,FALSE),""),""),"")</f>
        <v/>
      </c>
      <c r="AF260" s="3" t="str">
        <f>IF(AE260&lt;&gt;"",IF(AE260&lt;&gt;"LIBSETS_DROP_MECHANIC_MONSTER_NAME",VLOOKUP(AE260,'LibSets constants'!$I$4:$L$1000,3,FALSE),""),"")</f>
        <v/>
      </c>
      <c r="AG260" s="3" t="str">
        <f>IF(AE260&lt;&gt;"",IF(AE260&lt;&gt;"LIBSETS_DROP_MECHANIC_MONSTER_NAME",VLOOKUP(AE260,'LibSets constants'!$I$4:$L$1000,4,FALSE),""),"")</f>
        <v/>
      </c>
      <c r="AH260" s="3" t="str">
        <f>IF(G260&lt;&gt;"LIBSETS_SETTYPE_BATTLEGROUND",IF(G260&lt;&gt;"LIBSETS_SETTYPE_SPECIAL",IF(AI260&lt;&gt;"",VLOOKUP(AI260,'ESO zone constants'!$D$3:$H$4951,5,FALSE),""),""),"")</f>
        <v/>
      </c>
      <c r="AK260" s="3" t="str">
        <f>IF(AJ260&lt;&gt;"",IF(AJ260&lt;&gt;"LIBSETS_DROP_MECHANIC_MONSTER_NAME",VLOOKUP(AJ260,'LibSets constants'!$I$4:$L$1000,3,FALSE),""),"")</f>
        <v/>
      </c>
      <c r="AL260" s="3" t="str">
        <f>IF(AJ260&lt;&gt;"",IF(AJ260&lt;&gt;"LIBSETS_DROP_MECHANIC_MONSTER_NAME",VLOOKUP(AJ260,'LibSets constants'!$I$4:$L$1000,4,FALSE),""),"")</f>
        <v/>
      </c>
      <c r="AM260" s="3" t="str">
        <f>IF(G260&lt;&gt;"LIBSETS_SETTYPE_BATTLEGROUND",IF(G260&lt;&gt;"LIBSETS_SETTYPE_SPECIAL",IF(AN260&lt;&gt;"",VLOOKUP(AN260,'ESO zone constants'!$D$3:$H$4951,5,FALSE),""),""),"")</f>
        <v/>
      </c>
      <c r="AP260" s="3" t="str">
        <f>IF(AO260&lt;&gt;"",IF(AO260&lt;&gt;"LIBSETS_DROP_MECHANIC_MONSTER_NAME",VLOOKUP(AO260,'LibSets constants'!$I$4:$L$1000,3,FALSE),""),"")</f>
        <v/>
      </c>
      <c r="AQ260" s="3" t="str">
        <f>IF(AO260&lt;&gt;"",IF(AO260&lt;&gt;"LIBSETS_DROP_MECHANIC_MONSTER_NAME",VLOOKUP(AO260,'LibSets constants'!$I$4:$L$1000,4,FALSE),""),"")</f>
        <v/>
      </c>
      <c r="AR260" s="3" t="str">
        <f>IF(G260&lt;&gt;"LIBSETS_SETTYPE_BATTLEGROUND",IF(G260&lt;&gt;"LIBSETS_SETTYPE_SPECIAL",IF(AS260&lt;&gt;"",VLOOKUP(AS260,'ESO zone constants'!$D$3:$H$4951,5,FALSE),""),""),"")</f>
        <v/>
      </c>
      <c r="AU260" s="3" t="str">
        <f>IF(AT260&lt;&gt;"",IF(AT260&lt;&gt;"LIBSETS_DROP_MECHANIC_MONSTER_NAME",VLOOKUP(AT260,'LibSets constants'!$I$4:$L$1000,3,FALSE),""),"")</f>
        <v/>
      </c>
      <c r="AV260" s="3" t="str">
        <f>IF(AT260&lt;&gt;"",IF(AT260&lt;&gt;"LIBSETS_DROP_MECHANIC_MONSTER_NAME",VLOOKUP(AT260,'LibSets constants'!$I$4:$L$1000,4,FALSE),""),"")</f>
        <v/>
      </c>
      <c r="AW260" s="21" t="str">
        <f t="shared" si="25"/>
        <v>[401] = {wayshrines={370,370,370,}, dlcId=DLC_WOLFHUNTER</v>
      </c>
      <c r="AX260" s="21" t="str">
        <f t="shared" si="26"/>
        <v>, zoneIds={1055}, veteran=false</v>
      </c>
      <c r="AY260" s="21" t="str">
        <f t="shared" si="27"/>
        <v>, setType=LIBSETS_SETTYPE_DUNGEON</v>
      </c>
      <c r="AZ260" s="21" t="str">
        <f t="shared" si="28"/>
        <v>},</v>
      </c>
      <c r="BA260" s="21" t="str">
        <f t="shared" si="29"/>
        <v xml:space="preserve"> --Haven of Ursus / Zuflucht von Ursus   [March of Sacrifices]</v>
      </c>
    </row>
    <row r="261" spans="1:53" x14ac:dyDescent="0.25">
      <c r="A261" s="12">
        <v>402</v>
      </c>
      <c r="B261" t="s">
        <v>1370</v>
      </c>
      <c r="C261" t="s">
        <v>1371</v>
      </c>
      <c r="D261" s="3">
        <f t="shared" si="24"/>
        <v>402</v>
      </c>
      <c r="G261" s="8" t="s">
        <v>1652</v>
      </c>
      <c r="I261" t="s">
        <v>97</v>
      </c>
      <c r="J261" t="s">
        <v>97</v>
      </c>
      <c r="K261">
        <v>371</v>
      </c>
      <c r="L261">
        <v>371</v>
      </c>
      <c r="M261">
        <v>371</v>
      </c>
      <c r="N261">
        <v>0</v>
      </c>
      <c r="O261" s="70" t="s">
        <v>73</v>
      </c>
      <c r="P261" s="3">
        <f>IF(AND(G261&lt;&gt;"LIBSETS_SETTYPE_BATTLEGROUND",G261&lt;&gt;"LIBSETS_SETTYPE_SPECIAL",G261&lt;&gt;"LIBSETS_SETTYPE_MYTHIC"), IF(Q261&lt;&gt;"",VLOOKUP(Q261,'ESO zone constants'!$D$3:$H$9999,5,FALSE),""),"")</f>
        <v>1052</v>
      </c>
      <c r="Q261" t="str">
        <f>IF(AND(O261&lt;&gt;"",NOT(ISERROR(O261))),O261, IF(AND(K261&lt;&gt;"",K261&gt;0,NOT(ISERROR(K261))),VLOOKUP(K261,'ESO wayshrine node constants'!$A$3:$D$9986,4,FALSE),""))</f>
        <v>Moon Hunter Keep</v>
      </c>
      <c r="S261" s="19" t="str">
        <f>IF(AND(R261&lt;&gt;"",NOT(ISERROR(R261))),R261,IF(P261&lt;&gt;"",IF(NOT(ISERROR(VLOOKUP(P261,'ESO Dungeon constants'!$D$3:$H$9999,5,FALSE))),VLOOKUP(P261,'ESO Dungeon constants'!$D$3:$I$9999,6,FALSE),VLOOKUP(P261,'ESO zone constants'!$H$3:$K$9985,4,FALSE)),""))</f>
        <v>DLC_WOLFHUNTER</v>
      </c>
      <c r="T261" s="3" t="str">
        <f>IF(S261&lt;&gt;"",VLOOKUP(S261,'LibSets constants'!$B$4:$C$1000,2,FALSE),"")</f>
        <v>Wolfhunter</v>
      </c>
      <c r="V261" s="3" t="str">
        <f>IF(U261&lt;&gt;"",IF(U261&lt;&gt;"LIBSETS_DROP_MECHANIC_MONSTER_NAME",VLOOKUP(U261,'LibSets constants'!$I$4:$L$1000,3,FALSE),""),"")</f>
        <v/>
      </c>
      <c r="W261" s="3" t="str">
        <f>IF(U261&lt;&gt;"",IF(U261&lt;&gt;"LIBSETS_DROP_MECHANIC_MONSTER_NAME",VLOOKUP(U261,'LibSets constants'!$I$4:$L$1000,4,FALSE),""),"")</f>
        <v/>
      </c>
      <c r="X261" s="3" t="str">
        <f>IF(G261&lt;&gt;"LIBSETS_SETTYPE_BATTLEGROUND",IF(G261&lt;&gt;"LIBSETS_SETTYPE_SPECIAL",IF(Y261&lt;&gt;"",VLOOKUP(Y261,'ESO zone constants'!$D$3:$H$4951,5,FALSE),""),""),"")</f>
        <v/>
      </c>
      <c r="AA261" s="3" t="str">
        <f>IF(Z261&lt;&gt;"",IF(Z261&lt;&gt;"LIBSETS_DROP_MECHANIC_MONSTER_NAME",VLOOKUP(Z261,'LibSets constants'!$I$4:$L$1000,3,FALSE),""),"")</f>
        <v/>
      </c>
      <c r="AB261" s="3" t="str">
        <f>IF(Z261&lt;&gt;"",IF(Z261&lt;&gt;"LIBSETS_DROP_MECHANIC_MONSTER_NAME",VLOOKUP(Z261,'LibSets constants'!$I$4:$L$1000,4,FALSE),""),"")</f>
        <v/>
      </c>
      <c r="AC261" s="3" t="str">
        <f>IF(G261&lt;&gt;"LIBSETS_SETTYPE_BATTLEGROUND",IF(G261&lt;&gt;"LIBSETS_SETTYPE_SPECIAL",IF(AD261&lt;&gt;"",VLOOKUP(AD261,'ESO zone constants'!$D$3:$H$4951,5,FALSE),""),""),"")</f>
        <v/>
      </c>
      <c r="AF261" s="3" t="str">
        <f>IF(AE261&lt;&gt;"",IF(AE261&lt;&gt;"LIBSETS_DROP_MECHANIC_MONSTER_NAME",VLOOKUP(AE261,'LibSets constants'!$I$4:$L$1000,3,FALSE),""),"")</f>
        <v/>
      </c>
      <c r="AG261" s="3" t="str">
        <f>IF(AE261&lt;&gt;"",IF(AE261&lt;&gt;"LIBSETS_DROP_MECHANIC_MONSTER_NAME",VLOOKUP(AE261,'LibSets constants'!$I$4:$L$1000,4,FALSE),""),"")</f>
        <v/>
      </c>
      <c r="AH261" s="3" t="str">
        <f>IF(G261&lt;&gt;"LIBSETS_SETTYPE_BATTLEGROUND",IF(G261&lt;&gt;"LIBSETS_SETTYPE_SPECIAL",IF(AI261&lt;&gt;"",VLOOKUP(AI261,'ESO zone constants'!$D$3:$H$4951,5,FALSE),""),""),"")</f>
        <v/>
      </c>
      <c r="AK261" s="3" t="str">
        <f>IF(AJ261&lt;&gt;"",IF(AJ261&lt;&gt;"LIBSETS_DROP_MECHANIC_MONSTER_NAME",VLOOKUP(AJ261,'LibSets constants'!$I$4:$L$1000,3,FALSE),""),"")</f>
        <v/>
      </c>
      <c r="AL261" s="3" t="str">
        <f>IF(AJ261&lt;&gt;"",IF(AJ261&lt;&gt;"LIBSETS_DROP_MECHANIC_MONSTER_NAME",VLOOKUP(AJ261,'LibSets constants'!$I$4:$L$1000,4,FALSE),""),"")</f>
        <v/>
      </c>
      <c r="AM261" s="3" t="str">
        <f>IF(G261&lt;&gt;"LIBSETS_SETTYPE_BATTLEGROUND",IF(G261&lt;&gt;"LIBSETS_SETTYPE_SPECIAL",IF(AN261&lt;&gt;"",VLOOKUP(AN261,'ESO zone constants'!$D$3:$H$4951,5,FALSE),""),""),"")</f>
        <v/>
      </c>
      <c r="AP261" s="3" t="str">
        <f>IF(AO261&lt;&gt;"",IF(AO261&lt;&gt;"LIBSETS_DROP_MECHANIC_MONSTER_NAME",VLOOKUP(AO261,'LibSets constants'!$I$4:$L$1000,3,FALSE),""),"")</f>
        <v/>
      </c>
      <c r="AQ261" s="3" t="str">
        <f>IF(AO261&lt;&gt;"",IF(AO261&lt;&gt;"LIBSETS_DROP_MECHANIC_MONSTER_NAME",VLOOKUP(AO261,'LibSets constants'!$I$4:$L$1000,4,FALSE),""),"")</f>
        <v/>
      </c>
      <c r="AR261" s="3" t="str">
        <f>IF(G261&lt;&gt;"LIBSETS_SETTYPE_BATTLEGROUND",IF(G261&lt;&gt;"LIBSETS_SETTYPE_SPECIAL",IF(AS261&lt;&gt;"",VLOOKUP(AS261,'ESO zone constants'!$D$3:$H$4951,5,FALSE),""),""),"")</f>
        <v/>
      </c>
      <c r="AU261" s="3" t="str">
        <f>IF(AT261&lt;&gt;"",IF(AT261&lt;&gt;"LIBSETS_DROP_MECHANIC_MONSTER_NAME",VLOOKUP(AT261,'LibSets constants'!$I$4:$L$1000,3,FALSE),""),"")</f>
        <v/>
      </c>
      <c r="AV261" s="3" t="str">
        <f>IF(AT261&lt;&gt;"",IF(AT261&lt;&gt;"LIBSETS_DROP_MECHANIC_MONSTER_NAME",VLOOKUP(AT261,'LibSets constants'!$I$4:$L$1000,4,FALSE),""),"")</f>
        <v/>
      </c>
      <c r="AW261" s="21" t="str">
        <f t="shared" si="25"/>
        <v>[402] = {wayshrines={371,371,371,}, dlcId=DLC_WOLFHUNTER</v>
      </c>
      <c r="AX261" s="21" t="str">
        <f t="shared" si="26"/>
        <v>, zoneIds={1052}, veteran=false</v>
      </c>
      <c r="AY261" s="21" t="str">
        <f t="shared" si="27"/>
        <v>, setType=LIBSETS_SETTYPE_DUNGEON</v>
      </c>
      <c r="AZ261" s="21" t="str">
        <f t="shared" si="28"/>
        <v>},</v>
      </c>
      <c r="BA261" s="21" t="str">
        <f t="shared" si="29"/>
        <v xml:space="preserve"> --Moon Hunter / Mondjäger   [Moon Hunter Keep]</v>
      </c>
    </row>
    <row r="262" spans="1:53" x14ac:dyDescent="0.25">
      <c r="A262" s="12">
        <v>403</v>
      </c>
      <c r="B262" t="s">
        <v>1372</v>
      </c>
      <c r="C262" t="s">
        <v>1373</v>
      </c>
      <c r="D262" s="3">
        <f t="shared" si="24"/>
        <v>403</v>
      </c>
      <c r="G262" s="8" t="s">
        <v>1652</v>
      </c>
      <c r="I262" t="s">
        <v>97</v>
      </c>
      <c r="J262" t="s">
        <v>97</v>
      </c>
      <c r="K262">
        <v>371</v>
      </c>
      <c r="L262">
        <v>371</v>
      </c>
      <c r="M262">
        <v>371</v>
      </c>
      <c r="N262">
        <v>0</v>
      </c>
      <c r="O262" s="70" t="s">
        <v>73</v>
      </c>
      <c r="P262" s="3">
        <f>IF(AND(G262&lt;&gt;"LIBSETS_SETTYPE_BATTLEGROUND",G262&lt;&gt;"LIBSETS_SETTYPE_SPECIAL",G262&lt;&gt;"LIBSETS_SETTYPE_MYTHIC"), IF(Q262&lt;&gt;"",VLOOKUP(Q262,'ESO zone constants'!$D$3:$H$9999,5,FALSE),""),"")</f>
        <v>1052</v>
      </c>
      <c r="Q262" t="str">
        <f>IF(AND(O262&lt;&gt;"",NOT(ISERROR(O262))),O262, IF(AND(K262&lt;&gt;"",K262&gt;0,NOT(ISERROR(K262))),VLOOKUP(K262,'ESO wayshrine node constants'!$A$3:$D$9986,4,FALSE),""))</f>
        <v>Moon Hunter Keep</v>
      </c>
      <c r="S262" s="19" t="str">
        <f>IF(AND(R262&lt;&gt;"",NOT(ISERROR(R262))),R262,IF(P262&lt;&gt;"",IF(NOT(ISERROR(VLOOKUP(P262,'ESO Dungeon constants'!$D$3:$H$9999,5,FALSE))),VLOOKUP(P262,'ESO Dungeon constants'!$D$3:$I$9999,6,FALSE),VLOOKUP(P262,'ESO zone constants'!$H$3:$K$9985,4,FALSE)),""))</f>
        <v>DLC_WOLFHUNTER</v>
      </c>
      <c r="T262" s="3" t="str">
        <f>IF(S262&lt;&gt;"",VLOOKUP(S262,'LibSets constants'!$B$4:$C$1000,2,FALSE),"")</f>
        <v>Wolfhunter</v>
      </c>
      <c r="V262" s="3"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constants'!$D$3:$H$4951,5,FALSE),""),""),"")</f>
        <v/>
      </c>
      <c r="AA262" s="3" t="str">
        <f>IF(Z262&lt;&gt;"",IF(Z262&lt;&gt;"LIBSETS_DROP_MECHANIC_MONSTER_NAME",VLOOKUP(Z262,'LibSets constants'!$I$4:$L$1000,3,FALSE),""),"")</f>
        <v/>
      </c>
      <c r="AB262" s="3" t="str">
        <f>IF(Z262&lt;&gt;"",IF(Z262&lt;&gt;"LIBSETS_DROP_MECHANIC_MONSTER_NAME",VLOOKUP(Z262,'LibSets constants'!$I$4:$L$1000,4,FALSE),""),"")</f>
        <v/>
      </c>
      <c r="AC262" s="3" t="str">
        <f>IF(G262&lt;&gt;"LIBSETS_SETTYPE_BATTLEGROUND",IF(G262&lt;&gt;"LIBSETS_SETTYPE_SPECIAL",IF(AD262&lt;&gt;"",VLOOKUP(AD262,'ESO zone constants'!$D$3:$H$4951,5,FALSE),""),""),"")</f>
        <v/>
      </c>
      <c r="AF262" s="3" t="str">
        <f>IF(AE262&lt;&gt;"",IF(AE262&lt;&gt;"LIBSETS_DROP_MECHANIC_MONSTER_NAME",VLOOKUP(AE262,'LibSets constants'!$I$4:$L$1000,3,FALSE),""),"")</f>
        <v/>
      </c>
      <c r="AG262" s="3" t="str">
        <f>IF(AE262&lt;&gt;"",IF(AE262&lt;&gt;"LIBSETS_DROP_MECHANIC_MONSTER_NAME",VLOOKUP(AE262,'LibSets constants'!$I$4:$L$1000,4,FALSE),""),"")</f>
        <v/>
      </c>
      <c r="AH262" s="3" t="str">
        <f>IF(G262&lt;&gt;"LIBSETS_SETTYPE_BATTLEGROUND",IF(G262&lt;&gt;"LIBSETS_SETTYPE_SPECIAL",IF(AI262&lt;&gt;"",VLOOKUP(AI262,'ESO zone constants'!$D$3:$H$4951,5,FALSE),""),""),"")</f>
        <v/>
      </c>
      <c r="AK262" s="3" t="str">
        <f>IF(AJ262&lt;&gt;"",IF(AJ262&lt;&gt;"LIBSETS_DROP_MECHANIC_MONSTER_NAME",VLOOKUP(AJ262,'LibSets constants'!$I$4:$L$1000,3,FALSE),""),"")</f>
        <v/>
      </c>
      <c r="AL262" s="3" t="str">
        <f>IF(AJ262&lt;&gt;"",IF(AJ262&lt;&gt;"LIBSETS_DROP_MECHANIC_MONSTER_NAME",VLOOKUP(AJ262,'LibSets constants'!$I$4:$L$1000,4,FALSE),""),"")</f>
        <v/>
      </c>
      <c r="AM262" s="3" t="str">
        <f>IF(G262&lt;&gt;"LIBSETS_SETTYPE_BATTLEGROUND",IF(G262&lt;&gt;"LIBSETS_SETTYPE_SPECIAL",IF(AN262&lt;&gt;"",VLOOKUP(AN262,'ESO zone constants'!$D$3:$H$4951,5,FALSE),""),""),"")</f>
        <v/>
      </c>
      <c r="AP262" s="3" t="str">
        <f>IF(AO262&lt;&gt;"",IF(AO262&lt;&gt;"LIBSETS_DROP_MECHANIC_MONSTER_NAME",VLOOKUP(AO262,'LibSets constants'!$I$4:$L$1000,3,FALSE),""),"")</f>
        <v/>
      </c>
      <c r="AQ262" s="3" t="str">
        <f>IF(AO262&lt;&gt;"",IF(AO262&lt;&gt;"LIBSETS_DROP_MECHANIC_MONSTER_NAME",VLOOKUP(AO262,'LibSets constants'!$I$4:$L$1000,4,FALSE),""),"")</f>
        <v/>
      </c>
      <c r="AR262" s="3" t="str">
        <f>IF(G262&lt;&gt;"LIBSETS_SETTYPE_BATTLEGROUND",IF(G262&lt;&gt;"LIBSETS_SETTYPE_SPECIAL",IF(AS262&lt;&gt;"",VLOOKUP(AS262,'ESO zone constants'!$D$3:$H$4951,5,FALSE),""),""),"")</f>
        <v/>
      </c>
      <c r="AU262" s="3" t="str">
        <f>IF(AT262&lt;&gt;"",IF(AT262&lt;&gt;"LIBSETS_DROP_MECHANIC_MONSTER_NAME",VLOOKUP(AT262,'LibSets constants'!$I$4:$L$1000,3,FALSE),""),"")</f>
        <v/>
      </c>
      <c r="AV262" s="3" t="str">
        <f>IF(AT262&lt;&gt;"",IF(AT262&lt;&gt;"LIBSETS_DROP_MECHANIC_MONSTER_NAME",VLOOKUP(AT262,'LibSets constants'!$I$4:$L$1000,4,FALSE),""),"")</f>
        <v/>
      </c>
      <c r="AW262" s="21" t="str">
        <f t="shared" si="25"/>
        <v>[403] = {wayshrines={371,371,371,}, dlcId=DLC_WOLFHUNTER</v>
      </c>
      <c r="AX262" s="21" t="str">
        <f t="shared" si="26"/>
        <v>, zoneIds={1052}, veteran=false</v>
      </c>
      <c r="AY262" s="21" t="str">
        <f t="shared" si="27"/>
        <v>, setType=LIBSETS_SETTYPE_DUNGEON</v>
      </c>
      <c r="AZ262" s="21" t="str">
        <f t="shared" si="28"/>
        <v>},</v>
      </c>
      <c r="BA262" s="21" t="str">
        <f t="shared" si="29"/>
        <v xml:space="preserve"> --Savage Werewolf / Wilder Werwolf   [Moon Hunter Keep]</v>
      </c>
    </row>
    <row r="263" spans="1:53" x14ac:dyDescent="0.25">
      <c r="A263" s="12">
        <v>404</v>
      </c>
      <c r="B263" t="s">
        <v>1374</v>
      </c>
      <c r="C263" t="s">
        <v>1375</v>
      </c>
      <c r="D263" s="3">
        <f t="shared" si="24"/>
        <v>404</v>
      </c>
      <c r="G263" s="8" t="s">
        <v>1652</v>
      </c>
      <c r="I263" t="s">
        <v>97</v>
      </c>
      <c r="J263" t="s">
        <v>97</v>
      </c>
      <c r="K263">
        <v>371</v>
      </c>
      <c r="L263">
        <v>371</v>
      </c>
      <c r="M263">
        <v>371</v>
      </c>
      <c r="N263">
        <v>0</v>
      </c>
      <c r="O263" s="70" t="s">
        <v>73</v>
      </c>
      <c r="P263" s="3">
        <f>IF(AND(G263&lt;&gt;"LIBSETS_SETTYPE_BATTLEGROUND",G263&lt;&gt;"LIBSETS_SETTYPE_SPECIAL",G263&lt;&gt;"LIBSETS_SETTYPE_MYTHIC"), IF(Q263&lt;&gt;"",VLOOKUP(Q263,'ESO zone constants'!$D$3:$H$9999,5,FALSE),""),"")</f>
        <v>1052</v>
      </c>
      <c r="Q263" t="str">
        <f>IF(AND(O263&lt;&gt;"",NOT(ISERROR(O263))),O263, IF(AND(K263&lt;&gt;"",K263&gt;0,NOT(ISERROR(K263))),VLOOKUP(K263,'ESO wayshrine node constants'!$A$3:$D$9986,4,FALSE),""))</f>
        <v>Moon Hunter Keep</v>
      </c>
      <c r="S263" s="19" t="str">
        <f>IF(AND(R263&lt;&gt;"",NOT(ISERROR(R263))),R263,IF(P263&lt;&gt;"",IF(NOT(ISERROR(VLOOKUP(P263,'ESO Dungeon constants'!$D$3:$H$9999,5,FALSE))),VLOOKUP(P263,'ESO Dungeon constants'!$D$3:$I$9999,6,FALSE),VLOOKUP(P263,'ESO zone constants'!$H$3:$K$9985,4,FALSE)),""))</f>
        <v>DLC_WOLFHUNTER</v>
      </c>
      <c r="T263" s="3" t="str">
        <f>IF(S263&lt;&gt;"",VLOOKUP(S263,'LibSets constants'!$B$4:$C$1000,2,FALSE),"")</f>
        <v>Wolfhunter</v>
      </c>
      <c r="V263" s="3"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constants'!$D$3:$H$4951,5,FALSE),""),""),"")</f>
        <v/>
      </c>
      <c r="AA263" s="3" t="str">
        <f>IF(Z263&lt;&gt;"",IF(Z263&lt;&gt;"LIBSETS_DROP_MECHANIC_MONSTER_NAME",VLOOKUP(Z263,'LibSets constants'!$I$4:$L$1000,3,FALSE),""),"")</f>
        <v/>
      </c>
      <c r="AB263" s="3" t="str">
        <f>IF(Z263&lt;&gt;"",IF(Z263&lt;&gt;"LIBSETS_DROP_MECHANIC_MONSTER_NAME",VLOOKUP(Z263,'LibSets constants'!$I$4:$L$1000,4,FALSE),""),"")</f>
        <v/>
      </c>
      <c r="AC263" s="3" t="str">
        <f>IF(G263&lt;&gt;"LIBSETS_SETTYPE_BATTLEGROUND",IF(G263&lt;&gt;"LIBSETS_SETTYPE_SPECIAL",IF(AD263&lt;&gt;"",VLOOKUP(AD263,'ESO zone constants'!$D$3:$H$4951,5,FALSE),""),""),"")</f>
        <v/>
      </c>
      <c r="AF263" s="3" t="str">
        <f>IF(AE263&lt;&gt;"",IF(AE263&lt;&gt;"LIBSETS_DROP_MECHANIC_MONSTER_NAME",VLOOKUP(AE263,'LibSets constants'!$I$4:$L$1000,3,FALSE),""),"")</f>
        <v/>
      </c>
      <c r="AG263" s="3" t="str">
        <f>IF(AE263&lt;&gt;"",IF(AE263&lt;&gt;"LIBSETS_DROP_MECHANIC_MONSTER_NAME",VLOOKUP(AE263,'LibSets constants'!$I$4:$L$1000,4,FALSE),""),"")</f>
        <v/>
      </c>
      <c r="AH263" s="3" t="str">
        <f>IF(G263&lt;&gt;"LIBSETS_SETTYPE_BATTLEGROUND",IF(G263&lt;&gt;"LIBSETS_SETTYPE_SPECIAL",IF(AI263&lt;&gt;"",VLOOKUP(AI263,'ESO zone constants'!$D$3:$H$4951,5,FALSE),""),""),"")</f>
        <v/>
      </c>
      <c r="AK263" s="3" t="str">
        <f>IF(AJ263&lt;&gt;"",IF(AJ263&lt;&gt;"LIBSETS_DROP_MECHANIC_MONSTER_NAME",VLOOKUP(AJ263,'LibSets constants'!$I$4:$L$1000,3,FALSE),""),"")</f>
        <v/>
      </c>
      <c r="AL263" s="3" t="str">
        <f>IF(AJ263&lt;&gt;"",IF(AJ263&lt;&gt;"LIBSETS_DROP_MECHANIC_MONSTER_NAME",VLOOKUP(AJ263,'LibSets constants'!$I$4:$L$1000,4,FALSE),""),"")</f>
        <v/>
      </c>
      <c r="AM263" s="3" t="str">
        <f>IF(G263&lt;&gt;"LIBSETS_SETTYPE_BATTLEGROUND",IF(G263&lt;&gt;"LIBSETS_SETTYPE_SPECIAL",IF(AN263&lt;&gt;"",VLOOKUP(AN263,'ESO zone constants'!$D$3:$H$4951,5,FALSE),""),""),"")</f>
        <v/>
      </c>
      <c r="AP263" s="3" t="str">
        <f>IF(AO263&lt;&gt;"",IF(AO263&lt;&gt;"LIBSETS_DROP_MECHANIC_MONSTER_NAME",VLOOKUP(AO263,'LibSets constants'!$I$4:$L$1000,3,FALSE),""),"")</f>
        <v/>
      </c>
      <c r="AQ263" s="3" t="str">
        <f>IF(AO263&lt;&gt;"",IF(AO263&lt;&gt;"LIBSETS_DROP_MECHANIC_MONSTER_NAME",VLOOKUP(AO263,'LibSets constants'!$I$4:$L$1000,4,FALSE),""),"")</f>
        <v/>
      </c>
      <c r="AR263" s="3" t="str">
        <f>IF(G263&lt;&gt;"LIBSETS_SETTYPE_BATTLEGROUND",IF(G263&lt;&gt;"LIBSETS_SETTYPE_SPECIAL",IF(AS263&lt;&gt;"",VLOOKUP(AS263,'ESO zone constants'!$D$3:$H$4951,5,FALSE),""),""),"")</f>
        <v/>
      </c>
      <c r="AU263" s="3" t="str">
        <f>IF(AT263&lt;&gt;"",IF(AT263&lt;&gt;"LIBSETS_DROP_MECHANIC_MONSTER_NAME",VLOOKUP(AT263,'LibSets constants'!$I$4:$L$1000,3,FALSE),""),"")</f>
        <v/>
      </c>
      <c r="AV263" s="3" t="str">
        <f>IF(AT263&lt;&gt;"",IF(AT263&lt;&gt;"LIBSETS_DROP_MECHANIC_MONSTER_NAME",VLOOKUP(AT263,'LibSets constants'!$I$4:$L$1000,4,FALSE),""),"")</f>
        <v/>
      </c>
      <c r="AW263" s="21" t="str">
        <f t="shared" si="25"/>
        <v>[404] = {wayshrines={371,371,371,}, dlcId=DLC_WOLFHUNTER</v>
      </c>
      <c r="AX263" s="21" t="str">
        <f t="shared" si="26"/>
        <v>, zoneIds={1052}, veteran=false</v>
      </c>
      <c r="AY263" s="21" t="str">
        <f t="shared" si="27"/>
        <v>, setType=LIBSETS_SETTYPE_DUNGEON</v>
      </c>
      <c r="AZ263" s="21" t="str">
        <f t="shared" si="28"/>
        <v>},</v>
      </c>
      <c r="BA263" s="21" t="str">
        <f t="shared" si="29"/>
        <v xml:space="preserve"> --Jailer's Tenacity / Tenazität des Kerkermeisters   [Moon Hunter Keep]</v>
      </c>
    </row>
    <row r="264" spans="1:53" x14ac:dyDescent="0.25">
      <c r="A264" s="5">
        <v>452</v>
      </c>
      <c r="B264" t="s">
        <v>1677</v>
      </c>
      <c r="C264" t="s">
        <v>1676</v>
      </c>
      <c r="D264" s="3">
        <f t="shared" si="24"/>
        <v>452</v>
      </c>
      <c r="G264" s="3" t="s">
        <v>1652</v>
      </c>
      <c r="I264" t="s">
        <v>97</v>
      </c>
      <c r="J264" t="s">
        <v>97</v>
      </c>
      <c r="K264">
        <v>391</v>
      </c>
      <c r="L264">
        <v>391</v>
      </c>
      <c r="M264">
        <v>391</v>
      </c>
      <c r="N264">
        <v>0</v>
      </c>
      <c r="O264" s="70" t="s">
        <v>1661</v>
      </c>
      <c r="P264" s="3">
        <f>IF(AND(G264&lt;&gt;"LIBSETS_SETTYPE_BATTLEGROUND",G264&lt;&gt;"LIBSETS_SETTYPE_SPECIAL",G264&lt;&gt;"LIBSETS_SETTYPE_MYTHIC"), IF(Q264&lt;&gt;"",VLOOKUP(Q264,'ESO zone constants'!$D$3:$H$9999,5,FALSE),""),"")</f>
        <v>1122</v>
      </c>
      <c r="Q264" t="str">
        <f>IF(AND(O264&lt;&gt;"",NOT(ISERROR(O264))),O264, IF(AND(K264&lt;&gt;"",K264&gt;0,NOT(ISERROR(K264))),VLOOKUP(K264,'ESO wayshrine node constants'!$A$3:$D$9986,4,FALSE),""))</f>
        <v>Moongrave Fane</v>
      </c>
      <c r="S264" s="19" t="str">
        <f>IF(AND(R264&lt;&gt;"",NOT(ISERROR(R264))),R264,IF(P264&lt;&gt;"",IF(NOT(ISERROR(VLOOKUP(P264,'ESO Dungeon constants'!$D$3:$H$9999,5,FALSE))),VLOOKUP(P264,'ESO Dungeon constants'!$D$3:$I$9999,6,FALSE),VLOOKUP(P264,'ESO zone constants'!$H$3:$K$9985,4,FALSE)),""))</f>
        <v>DLC_SCALEBREAKER</v>
      </c>
      <c r="T264" s="3" t="str">
        <f>IF(S264&lt;&gt;"",VLOOKUP(S264,'LibSets constants'!$B$4:$C$1000,2,FALSE),"")</f>
        <v>Scalebraker</v>
      </c>
      <c r="V264" s="44" t="str">
        <f>IF(U264&lt;&gt;"",IF(U264&lt;&gt;"LIBSETS_DROP_MECHANIC_MONSTER_NAME",VLOOKUP(U264,'LibSets constants'!$I$4:$L$1000,3,FALSE),""),"")</f>
        <v/>
      </c>
      <c r="W264" s="44" t="str">
        <f>IF(U264&lt;&gt;"",IF(U264&lt;&gt;"LIBSETS_DROP_MECHANIC_MONSTER_NAME",VLOOKUP(U264,'LibSets constants'!$I$4:$L$1000,4,FALSE),""),"")</f>
        <v/>
      </c>
      <c r="X264" s="3" t="str">
        <f>IF(G264&lt;&gt;"LIBSETS_SETTYPE_BATTLEGROUND",IF(G264&lt;&gt;"LIBSETS_SETTYPE_SPECIAL",IF(Y264&lt;&gt;"",VLOOKUP(Y264,'ESO zone constants'!$D$3:$H$4951,5,FALSE),""),""),"")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constants'!$D$3:$H$4951,5,FALSE),""),""),"")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constants'!$D$3:$H$4951,5,FALSE),""),""),"")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constants'!$D$3:$H$4951,5,FALSE),""),""),"")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constants'!$D$3:$H$4951,5,FALSE),""),""),"")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[452] = {wayshrines={391,391,391,}, dlcId=DLC_SCALEBREAKER</v>
      </c>
      <c r="AX264" s="21" t="str">
        <f t="shared" si="26"/>
        <v>, zoneIds={1122}, veteran=false</v>
      </c>
      <c r="AY264" s="21" t="str">
        <f t="shared" si="27"/>
        <v>, setType=LIBSETS_SETTYPE_DUNGEON</v>
      </c>
      <c r="AZ264" s="21" t="str">
        <f t="shared" si="28"/>
        <v>},</v>
      </c>
      <c r="BA264" s="21" t="str">
        <f t="shared" si="29"/>
        <v xml:space="preserve"> --Hollowfang Thirst / Hohlzahndurst   [Moongrave Fane]</v>
      </c>
    </row>
    <row r="265" spans="1:53" x14ac:dyDescent="0.25">
      <c r="A265" s="5">
        <v>453</v>
      </c>
      <c r="B265" t="s">
        <v>1679</v>
      </c>
      <c r="C265" t="s">
        <v>1678</v>
      </c>
      <c r="D265" s="3">
        <f t="shared" si="24"/>
        <v>453</v>
      </c>
      <c r="G265" s="3" t="s">
        <v>1652</v>
      </c>
      <c r="I265" t="s">
        <v>97</v>
      </c>
      <c r="J265" t="s">
        <v>97</v>
      </c>
      <c r="K265">
        <v>391</v>
      </c>
      <c r="L265">
        <v>391</v>
      </c>
      <c r="M265">
        <v>391</v>
      </c>
      <c r="N265">
        <v>0</v>
      </c>
      <c r="O265" s="70" t="s">
        <v>1661</v>
      </c>
      <c r="P265" s="3">
        <f>IF(AND(G265&lt;&gt;"LIBSETS_SETTYPE_BATTLEGROUND",G265&lt;&gt;"LIBSETS_SETTYPE_SPECIAL",G265&lt;&gt;"LIBSETS_SETTYPE_MYTHIC"), IF(Q265&lt;&gt;"",VLOOKUP(Q265,'ESO zone constants'!$D$3:$H$9999,5,FALSE),""),"")</f>
        <v>1122</v>
      </c>
      <c r="Q265" t="str">
        <f>IF(AND(O265&lt;&gt;"",NOT(ISERROR(O265))),O265, IF(AND(K265&lt;&gt;"",K265&gt;0,NOT(ISERROR(K265))),VLOOKUP(K265,'ESO wayshrine node constants'!$A$3:$D$9986,4,FALSE),""))</f>
        <v>Moongrave Fane</v>
      </c>
      <c r="S265" s="19" t="str">
        <f>IF(AND(R265&lt;&gt;"",NOT(ISERROR(R265))),R265,IF(P265&lt;&gt;"",IF(NOT(ISERROR(VLOOKUP(P265,'ESO Dungeon constants'!$D$3:$H$9999,5,FALSE))),VLOOKUP(P265,'ESO Dungeon constants'!$D$3:$I$9999,6,FALSE),VLOOKUP(P265,'ESO zone constants'!$H$3:$K$9985,4,FALSE)),""))</f>
        <v>DLC_SCALEBREAKER</v>
      </c>
      <c r="T265" s="3" t="str">
        <f>IF(S265&lt;&gt;"",VLOOKUP(S265,'LibSets constants'!$B$4:$C$1000,2,FALSE),"")</f>
        <v>Scalebraker</v>
      </c>
      <c r="V265" s="44" t="str">
        <f>IF(U265&lt;&gt;"",IF(U265&lt;&gt;"LIBSETS_DROP_MECHANIC_MONSTER_NAME",VLOOKUP(U265,'LibSets constants'!$I$4:$L$1000,3,FALSE),""),"")</f>
        <v/>
      </c>
      <c r="W265" s="44" t="str">
        <f>IF(U265&lt;&gt;"",IF(U265&lt;&gt;"LIBSETS_DROP_MECHANIC_MONSTER_NAME",VLOOKUP(U265,'LibSets constants'!$I$4:$L$1000,4,FALSE),""),"")</f>
        <v/>
      </c>
      <c r="X265" s="3" t="str">
        <f>IF(G265&lt;&gt;"LIBSETS_SETTYPE_BATTLEGROUND",IF(G265&lt;&gt;"LIBSETS_SETTYPE_SPECIAL",IF(Y265&lt;&gt;"",VLOOKUP(Y265,'ESO zone constants'!$D$3:$H$4951,5,FALSE),""),""),"")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constants'!$D$3:$H$4951,5,FALSE),""),""),"")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constants'!$D$3:$H$4951,5,FALSE),""),""),"")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constants'!$D$3:$H$4951,5,FALSE),""),""),"")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constants'!$D$3:$H$4951,5,FALSE),""),""),"")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[453] = {wayshrines={391,391,391,}, dlcId=DLC_SCALEBREAKER</v>
      </c>
      <c r="AX265" s="21" t="str">
        <f t="shared" si="26"/>
        <v>, zoneIds={1122}, veteran=false</v>
      </c>
      <c r="AY265" s="21" t="str">
        <f t="shared" si="27"/>
        <v>, setType=LIBSETS_SETTYPE_DUNGEON</v>
      </c>
      <c r="AZ265" s="21" t="str">
        <f t="shared" si="28"/>
        <v>},</v>
      </c>
      <c r="BA265" s="21" t="str">
        <f t="shared" si="29"/>
        <v xml:space="preserve"> --Dro'Zakar's Claws / Dro'Zakars Krallen   [Moongrave Fane]</v>
      </c>
    </row>
    <row r="266" spans="1:53" x14ac:dyDescent="0.25">
      <c r="A266" s="5">
        <v>454</v>
      </c>
      <c r="B266" t="s">
        <v>1681</v>
      </c>
      <c r="C266" t="s">
        <v>1680</v>
      </c>
      <c r="D266" s="3">
        <f t="shared" si="24"/>
        <v>454</v>
      </c>
      <c r="G266" s="3" t="s">
        <v>1652</v>
      </c>
      <c r="I266" t="s">
        <v>97</v>
      </c>
      <c r="J266" t="s">
        <v>97</v>
      </c>
      <c r="K266">
        <v>391</v>
      </c>
      <c r="L266">
        <v>391</v>
      </c>
      <c r="M266">
        <v>391</v>
      </c>
      <c r="N266">
        <v>0</v>
      </c>
      <c r="O266" s="70" t="s">
        <v>1661</v>
      </c>
      <c r="P266" s="3">
        <f>IF(AND(G266&lt;&gt;"LIBSETS_SETTYPE_BATTLEGROUND",G266&lt;&gt;"LIBSETS_SETTYPE_SPECIAL",G266&lt;&gt;"LIBSETS_SETTYPE_MYTHIC"), IF(Q266&lt;&gt;"",VLOOKUP(Q266,'ESO zone constants'!$D$3:$H$9999,5,FALSE),""),"")</f>
        <v>1122</v>
      </c>
      <c r="Q266" t="str">
        <f>IF(AND(O266&lt;&gt;"",NOT(ISERROR(O266))),O266, IF(AND(K266&lt;&gt;"",K266&gt;0,NOT(ISERROR(K266))),VLOOKUP(K266,'ESO wayshrine node constants'!$A$3:$D$9986,4,FALSE),""))</f>
        <v>Moongrave Fane</v>
      </c>
      <c r="S266" s="19" t="str">
        <f>IF(AND(R266&lt;&gt;"",NOT(ISERROR(R266))),R266,IF(P266&lt;&gt;"",IF(NOT(ISERROR(VLOOKUP(P266,'ESO Dungeon constants'!$D$3:$H$9999,5,FALSE))),VLOOKUP(P266,'ESO Dungeon constants'!$D$3:$I$9999,6,FALSE),VLOOKUP(P266,'ESO zone constants'!$H$3:$K$9985,4,FALSE)),""))</f>
        <v>DLC_SCALEBREAKER</v>
      </c>
      <c r="T266" s="3" t="str">
        <f>IF(S266&lt;&gt;"",VLOOKUP(S266,'LibSets constants'!$B$4:$C$1000,2,FALSE),"")</f>
        <v>Scalebraker</v>
      </c>
      <c r="V266" s="44" t="str">
        <f>IF(U266&lt;&gt;"",IF(U266&lt;&gt;"LIBSETS_DROP_MECHANIC_MONSTER_NAME",VLOOKUP(U266,'LibSets constants'!$I$4:$L$1000,3,FALSE),""),"")</f>
        <v/>
      </c>
      <c r="W266" s="44" t="str">
        <f>IF(U266&lt;&gt;"",IF(U266&lt;&gt;"LIBSETS_DROP_MECHANIC_MONSTER_NAME",VLOOKUP(U266,'LibSets constants'!$I$4:$L$1000,4,FALSE),""),"")</f>
        <v/>
      </c>
      <c r="X266" s="3" t="str">
        <f>IF(G266&lt;&gt;"LIBSETS_SETTYPE_BATTLEGROUND",IF(G266&lt;&gt;"LIBSETS_SETTYPE_SPECIAL",IF(Y266&lt;&gt;"",VLOOKUP(Y266,'ESO zone constants'!$D$3:$H$4951,5,FALSE),""),""),"")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constants'!$D$3:$H$4951,5,FALSE),""),""),"")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constants'!$D$3:$H$4951,5,FALSE),""),""),"")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constants'!$D$3:$H$4951,5,FALSE),""),""),"")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constants'!$D$3:$H$4951,5,FALSE),""),""),"")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[454] = {wayshrines={391,391,391,}, dlcId=DLC_SCALEBREAKER</v>
      </c>
      <c r="AX266" s="21" t="str">
        <f t="shared" si="26"/>
        <v>, zoneIds={1122}, veteran=false</v>
      </c>
      <c r="AY266" s="21" t="str">
        <f t="shared" si="27"/>
        <v>, setType=LIBSETS_SETTYPE_DUNGEON</v>
      </c>
      <c r="AZ266" s="21" t="str">
        <f t="shared" si="28"/>
        <v>},</v>
      </c>
      <c r="BA266" s="21" t="str">
        <f t="shared" si="29"/>
        <v xml:space="preserve"> --Renald's Resolve / Renalds Entschlossenheit   [Moongrave Fane]</v>
      </c>
    </row>
    <row r="267" spans="1:53" x14ac:dyDescent="0.25">
      <c r="A267" s="12">
        <v>313</v>
      </c>
      <c r="B267" t="s">
        <v>1218</v>
      </c>
      <c r="C267" t="s">
        <v>1219</v>
      </c>
      <c r="D267" s="3">
        <f t="shared" si="24"/>
        <v>313</v>
      </c>
      <c r="G267" s="8" t="s">
        <v>1647</v>
      </c>
      <c r="I267" t="s">
        <v>97</v>
      </c>
      <c r="J267" t="s">
        <v>97</v>
      </c>
      <c r="K267">
        <v>270</v>
      </c>
      <c r="L267">
        <v>270</v>
      </c>
      <c r="M267">
        <v>270</v>
      </c>
      <c r="N267">
        <v>0</v>
      </c>
      <c r="O267" s="70" t="s">
        <v>447</v>
      </c>
      <c r="P267" s="3">
        <f>IF(AND(G267&lt;&gt;"LIBSETS_SETTYPE_BATTLEGROUND",G267&lt;&gt;"LIBSETS_SETTYPE_SPECIAL",G267&lt;&gt;"LIBSETS_SETTYPE_MYTHIC"), IF(Q267&lt;&gt;"",VLOOKUP(Q267,'ESO zone constants'!$D$3:$H$9999,5,FALSE),""),"")</f>
        <v>635</v>
      </c>
      <c r="Q267" t="str">
        <f>IF(AND(O267&lt;&gt;"",NOT(ISERROR(O267))),O267, IF(AND(K267&lt;&gt;"",K267&gt;0,NOT(ISERROR(K267))),VLOOKUP(K267,'ESO wayshrine node constants'!$A$3:$D$9986,4,FALSE),""))</f>
        <v>Dragonstar Arena</v>
      </c>
      <c r="S267" s="19" t="str">
        <f>IF(AND(R267&lt;&gt;"",NOT(ISERROR(R267))),R267,IF(P267&lt;&gt;"",IF(NOT(ISERROR(VLOOKUP(P267,'ESO Dungeon constants'!$D$3:$H$9999,5,FALSE))),VLOOKUP(P267,'ESO Dungeon constants'!$D$3:$I$9999,6,FALSE),VLOOKUP(P267,'ESO zone constants'!$H$3:$K$9985,4,FALSE)),""))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constants'!$D$3:$H$4951,5,FALSE),""),""),"")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constants'!$D$3:$H$4951,5,FALSE),""),""),"")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constants'!$D$3:$H$4951,5,FALSE),""),""),"")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constants'!$D$3:$H$4951,5,FALSE),""),""),"")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constants'!$D$3:$H$4951,5,FALSE),""),""),"")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270</v>
      </c>
      <c r="L268">
        <v>270</v>
      </c>
      <c r="M268">
        <v>270</v>
      </c>
      <c r="N268">
        <v>0</v>
      </c>
      <c r="O268" s="70" t="s">
        <v>447</v>
      </c>
      <c r="P268" s="3">
        <f>IF(AND(G268&lt;&gt;"LIBSETS_SETTYPE_BATTLEGROUND",G268&lt;&gt;"LIBSETS_SETTYPE_SPECIAL",G268&lt;&gt;"LIBSETS_SETTYPE_MYTHIC"), IF(Q268&lt;&gt;"",VLOOKUP(Q268,'ESO zone constants'!$D$3:$H$9999,5,FALSE),""),"")</f>
        <v>635</v>
      </c>
      <c r="Q268" t="str">
        <f>IF(AND(O268&lt;&gt;"",NOT(ISERROR(O268))),O268, IF(AND(K268&lt;&gt;"",K268&gt;0,NOT(ISERROR(K268))),VLOOKUP(K268,'ESO wayshrine node constants'!$A$3:$D$9986,4,FALSE),""))</f>
        <v>Dragonstar Arena</v>
      </c>
      <c r="S268" s="19" t="str">
        <f>IF(AND(R268&lt;&gt;"",NOT(ISERROR(R268))),R268,IF(P268&lt;&gt;"",IF(NOT(ISERROR(VLOOKUP(P268,'ESO Dungeon constants'!$D$3:$H$9999,5,FALSE))),VLOOKUP(P268,'ESO Dungeon constants'!$D$3:$I$9999,6,FALSE),VLOOKUP(P268,'ESO zone constants'!$H$3:$K$9985,4,FALSE)),""))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constants'!$D$3:$H$4951,5,FALSE),""),""),"")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constants'!$D$3:$H$4951,5,FALSE),""),""),"")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constants'!$D$3:$H$4951,5,FALSE),""),""),"")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constants'!$D$3:$H$4951,5,FALSE),""),""),"")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constants'!$D$3:$H$4951,5,FALSE),""),""),"")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270</v>
      </c>
      <c r="L269">
        <v>270</v>
      </c>
      <c r="M269">
        <v>270</v>
      </c>
      <c r="N269">
        <v>0</v>
      </c>
      <c r="O269" s="70" t="s">
        <v>447</v>
      </c>
      <c r="P269" s="3">
        <f>IF(AND(G269&lt;&gt;"LIBSETS_SETTYPE_BATTLEGROUND",G269&lt;&gt;"LIBSETS_SETTYPE_SPECIAL",G269&lt;&gt;"LIBSETS_SETTYPE_MYTHIC"), IF(Q269&lt;&gt;"",VLOOKUP(Q269,'ESO zone constants'!$D$3:$H$9999,5,FALSE),""),"")</f>
        <v>635</v>
      </c>
      <c r="Q269" t="str">
        <f>IF(AND(O269&lt;&gt;"",NOT(ISERROR(O269))),O269, IF(AND(K269&lt;&gt;"",K269&gt;0,NOT(ISERROR(K269))),VLOOKUP(K269,'ESO wayshrine node constants'!$A$3:$D$9986,4,FALSE),""))</f>
        <v>Dragonstar Arena</v>
      </c>
      <c r="S269" s="19" t="str">
        <f>IF(AND(R269&lt;&gt;"",NOT(ISERROR(R269))),R269,IF(P269&lt;&gt;"",IF(NOT(ISERROR(VLOOKUP(P269,'ESO Dungeon constants'!$D$3:$H$9999,5,FALSE))),VLOOKUP(P269,'ESO Dungeon constants'!$D$3:$I$9999,6,FALSE),VLOOKUP(P269,'ESO zone constants'!$H$3:$K$9985,4,FALSE)),""))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constants'!$D$3:$H$4951,5,FALSE),""),""),"")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constants'!$D$3:$H$4951,5,FALSE),""),""),"")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constants'!$D$3:$H$4951,5,FALSE),""),""),"")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constants'!$D$3:$H$4951,5,FALSE),""),""),"")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constants'!$D$3:$H$4951,5,FALSE),""),""),"")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270</v>
      </c>
      <c r="L270">
        <v>270</v>
      </c>
      <c r="M270">
        <v>270</v>
      </c>
      <c r="N270">
        <v>0</v>
      </c>
      <c r="O270" s="70" t="s">
        <v>447</v>
      </c>
      <c r="P270" s="3">
        <f>IF(AND(G270&lt;&gt;"LIBSETS_SETTYPE_BATTLEGROUND",G270&lt;&gt;"LIBSETS_SETTYPE_SPECIAL",G270&lt;&gt;"LIBSETS_SETTYPE_MYTHIC"), IF(Q270&lt;&gt;"",VLOOKUP(Q270,'ESO zone constants'!$D$3:$H$9999,5,FALSE),""),"")</f>
        <v>635</v>
      </c>
      <c r="Q270" t="str">
        <f>IF(AND(O270&lt;&gt;"",NOT(ISERROR(O270))),O270, IF(AND(K270&lt;&gt;"",K270&gt;0,NOT(ISERROR(K270))),VLOOKUP(K270,'ESO wayshrine node constants'!$A$3:$D$9986,4,FALSE),""))</f>
        <v>Dragonstar Arena</v>
      </c>
      <c r="S270" s="19" t="str">
        <f>IF(AND(R270&lt;&gt;"",NOT(ISERROR(R270))),R270,IF(P270&lt;&gt;"",IF(NOT(ISERROR(VLOOKUP(P270,'ESO Dungeon constants'!$D$3:$H$9999,5,FALSE))),VLOOKUP(P270,'ESO Dungeon constants'!$D$3:$I$9999,6,FALSE),VLOOKUP(P270,'ESO zone constants'!$H$3:$K$9985,4,FALSE)),""))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constants'!$D$3:$H$4951,5,FALSE),""),""),"")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constants'!$D$3:$H$4951,5,FALSE),""),""),"")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constants'!$D$3:$H$4951,5,FALSE),""),""),"")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constants'!$D$3:$H$4951,5,FALSE),""),""),"")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constants'!$D$3:$H$4951,5,FALSE),""),""),"")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270</v>
      </c>
      <c r="L271">
        <v>270</v>
      </c>
      <c r="M271">
        <v>270</v>
      </c>
      <c r="N271">
        <v>0</v>
      </c>
      <c r="O271" s="70" t="s">
        <v>447</v>
      </c>
      <c r="P271" s="3">
        <f>IF(AND(G271&lt;&gt;"LIBSETS_SETTYPE_BATTLEGROUND",G271&lt;&gt;"LIBSETS_SETTYPE_SPECIAL",G271&lt;&gt;"LIBSETS_SETTYPE_MYTHIC"), IF(Q271&lt;&gt;"",VLOOKUP(Q271,'ESO zone constants'!$D$3:$H$9999,5,FALSE),""),"")</f>
        <v>635</v>
      </c>
      <c r="Q271" t="str">
        <f>IF(AND(O271&lt;&gt;"",NOT(ISERROR(O271))),O271, IF(AND(K271&lt;&gt;"",K271&gt;0,NOT(ISERROR(K271))),VLOOKUP(K271,'ESO wayshrine node constants'!$A$3:$D$9986,4,FALSE),""))</f>
        <v>Dragonstar Arena</v>
      </c>
      <c r="S271" s="19" t="str">
        <f>IF(AND(R271&lt;&gt;"",NOT(ISERROR(R271))),R271,IF(P271&lt;&gt;"",IF(NOT(ISERROR(VLOOKUP(P271,'ESO Dungeon constants'!$D$3:$H$9999,5,FALSE))),VLOOKUP(P271,'ESO Dungeon constants'!$D$3:$I$9999,6,FALSE),VLOOKUP(P271,'ESO zone constants'!$H$3:$K$9985,4,FALSE)),""))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constants'!$D$3:$H$4951,5,FALSE),""),""),"")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constants'!$D$3:$H$4951,5,FALSE),""),""),"")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constants'!$D$3:$H$4951,5,FALSE),""),""),"")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constants'!$D$3:$H$4951,5,FALSE),""),""),"")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constants'!$D$3:$H$4951,5,FALSE),""),""),"")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270</v>
      </c>
      <c r="L272">
        <v>270</v>
      </c>
      <c r="M272">
        <v>270</v>
      </c>
      <c r="N272">
        <v>0</v>
      </c>
      <c r="O272" s="70" t="s">
        <v>447</v>
      </c>
      <c r="P272" s="3">
        <f>IF(AND(G272&lt;&gt;"LIBSETS_SETTYPE_BATTLEGROUND",G272&lt;&gt;"LIBSETS_SETTYPE_SPECIAL",G272&lt;&gt;"LIBSETS_SETTYPE_MYTHIC"), IF(Q272&lt;&gt;"",VLOOKUP(Q272,'ESO zone constants'!$D$3:$H$9999,5,FALSE),""),"")</f>
        <v>635</v>
      </c>
      <c r="Q272" t="str">
        <f>IF(AND(O272&lt;&gt;"",NOT(ISERROR(O272))),O272, IF(AND(K272&lt;&gt;"",K272&gt;0,NOT(ISERROR(K272))),VLOOKUP(K272,'ESO wayshrine node constants'!$A$3:$D$9986,4,FALSE),""))</f>
        <v>Dragonstar Arena</v>
      </c>
      <c r="S272" s="19" t="str">
        <f>IF(AND(R272&lt;&gt;"",NOT(ISERROR(R272))),R272,IF(P272&lt;&gt;"",IF(NOT(ISERROR(VLOOKUP(P272,'ESO Dungeon constants'!$D$3:$H$9999,5,FALSE))),VLOOKUP(P272,'ESO Dungeon constants'!$D$3:$I$9999,6,FALSE),VLOOKUP(P272,'ESO zone constants'!$H$3:$K$9985,4,FALSE)),""))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constants'!$D$3:$H$4951,5,FALSE),""),""),"")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constants'!$D$3:$H$4951,5,FALSE),""),""),"")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constants'!$D$3:$H$4951,5,FALSE),""),""),"")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constants'!$D$3:$H$4951,5,FALSE),""),""),"")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constants'!$D$3:$H$4951,5,FALSE),""),""),"")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constants'!$D$3:$H$9999,5,FALSE),""),"")</f>
        <v>849</v>
      </c>
      <c r="Q273" t="str">
        <f>IF(AND(O273&lt;&gt;"",NOT(ISERROR(O273))),O273, IF(AND(K273&lt;&gt;"",K273&gt;0,NOT(ISERROR(K273))),VLOOKUP(K273,'ESO wayshrine node constants'!$A$3:$D$9986,4,FALSE),""))</f>
        <v>Vvardenfell</v>
      </c>
      <c r="S273" s="19" t="str">
        <f>IF(AND(R273&lt;&gt;"",NOT(ISERROR(R273))),R273,IF(P273&lt;&gt;"",IF(NOT(ISERROR(VLOOKUP(P273,'ESO Dungeon constants'!$D$3:$H$9999,5,FALSE))),VLOOKUP(P273,'ESO Dungeon constants'!$D$3:$I$9999,6,FALSE),VLOOKUP(P273,'ESO zone constants'!$H$3:$K$9985,4,FALSE)),""))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constants'!$D$3:$H$4951,5,FALSE),""),""),"")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constants'!$D$3:$H$4951,5,FALSE),""),""),"")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constants'!$D$3:$H$4951,5,FALSE),""),""),"")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constants'!$D$3:$H$4951,5,FALSE),""),""),"")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constants'!$D$3:$H$4951,5,FALSE),""),""),"")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constants'!$D$3:$H$9999,5,FALSE),""),"")</f>
        <v>849</v>
      </c>
      <c r="Q274" t="str">
        <f>IF(AND(O274&lt;&gt;"",NOT(ISERROR(O274))),O274, IF(AND(K274&lt;&gt;"",K274&gt;0,NOT(ISERROR(K274))),VLOOKUP(K274,'ESO wayshrine node constants'!$A$3:$D$9986,4,FALSE),""))</f>
        <v>Vvardenfell</v>
      </c>
      <c r="S274" s="19" t="str">
        <f>IF(AND(R274&lt;&gt;"",NOT(ISERROR(R274))),R274,IF(P274&lt;&gt;"",IF(NOT(ISERROR(VLOOKUP(P274,'ESO Dungeon constants'!$D$3:$H$9999,5,FALSE))),VLOOKUP(P274,'ESO Dungeon constants'!$D$3:$I$9999,6,FALSE),VLOOKUP(P274,'ESO zone constants'!$H$3:$K$9985,4,FALSE)),""))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constants'!$D$3:$H$4951,5,FALSE),""),""),"")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constants'!$D$3:$H$4951,5,FALSE),""),""),"")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constants'!$D$3:$H$4951,5,FALSE),""),""),"")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constants'!$D$3:$H$4951,5,FALSE),""),""),"")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constants'!$D$3:$H$4951,5,FALSE),""),""),"")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constants'!$D$3:$H$9999,5,FALSE),""),"")</f>
        <v>849</v>
      </c>
      <c r="Q275" t="str">
        <f>IF(AND(O275&lt;&gt;"",NOT(ISERROR(O275))),O275, IF(AND(K275&lt;&gt;"",K275&gt;0,NOT(ISERROR(K275))),VLOOKUP(K275,'ESO wayshrine node constants'!$A$3:$D$9986,4,FALSE),""))</f>
        <v>Vvardenfell</v>
      </c>
      <c r="S275" s="19" t="str">
        <f>IF(AND(R275&lt;&gt;"",NOT(ISERROR(R275))),R275,IF(P275&lt;&gt;"",IF(NOT(ISERROR(VLOOKUP(P275,'ESO Dungeon constants'!$D$3:$H$9999,5,FALSE))),VLOOKUP(P275,'ESO Dungeon constants'!$D$3:$I$9999,6,FALSE),VLOOKUP(P275,'ESO zone constants'!$H$3:$K$9985,4,FALSE)),""))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constants'!$D$3:$H$4951,5,FALSE),""),""),"")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constants'!$D$3:$H$4951,5,FALSE),""),""),"")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constants'!$D$3:$H$4951,5,FALSE),""),""),"")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constants'!$D$3:$H$4951,5,FALSE),""),""),"")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constants'!$D$3:$H$4951,5,FALSE),""),""),"")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constants'!$D$3:$H$9999,5,FALSE),""),"")</f>
        <v>849</v>
      </c>
      <c r="Q276" t="str">
        <f>IF(AND(O276&lt;&gt;"",NOT(ISERROR(O276))),O276, IF(AND(K276&lt;&gt;"",K276&gt;0,NOT(ISERROR(K276))),VLOOKUP(K276,'ESO wayshrine node constants'!$A$3:$D$9986,4,FALSE),""))</f>
        <v>Vvardenfell</v>
      </c>
      <c r="S276" s="19" t="str">
        <f>IF(AND(R276&lt;&gt;"",NOT(ISERROR(R276))),R276,IF(P276&lt;&gt;"",IF(NOT(ISERROR(VLOOKUP(P276,'ESO Dungeon constants'!$D$3:$H$9999,5,FALSE))),VLOOKUP(P276,'ESO Dungeon constants'!$D$3:$I$9999,6,FALSE),VLOOKUP(P276,'ESO zone constants'!$H$3:$K$9985,4,FALSE)),""))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constants'!$D$3:$H$4951,5,FALSE),""),""),"")</f>
        <v>849</v>
      </c>
      <c r="Y276" t="str">
        <f>VLOOKUP(L276,'ESO wayshrine node constants'!$A$3:$D$9986,4,FALSE)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constants'!$D$3:$H$4951,5,FALSE),""),""),"")</f>
        <v>849</v>
      </c>
      <c r="AD276" t="str">
        <f>VLOOKUP(M276,'ESO wayshrine node constants'!$A$3:$D$9986,4,FALSE)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constants'!$D$3:$H$4951,5,FALSE),""),""),"")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constants'!$D$3:$H$4951,5,FALSE),""),""),"")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constants'!$D$3:$H$4951,5,FALSE),""),""),"")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constants'!$D$3:$H$9999,5,FALSE),""),"")</f>
        <v>849</v>
      </c>
      <c r="Q277" t="str">
        <f>IF(AND(O277&lt;&gt;"",NOT(ISERROR(O277))),O277, IF(AND(K277&lt;&gt;"",K277&gt;0,NOT(ISERROR(K277))),VLOOKUP(K277,'ESO wayshrine node constants'!$A$3:$D$9986,4,FALSE),""))</f>
        <v>Vvardenfell</v>
      </c>
      <c r="S277" s="19" t="str">
        <f>IF(AND(R277&lt;&gt;"",NOT(ISERROR(R277))),R277,IF(P277&lt;&gt;"",IF(NOT(ISERROR(VLOOKUP(P277,'ESO Dungeon constants'!$D$3:$H$9999,5,FALSE))),VLOOKUP(P277,'ESO Dungeon constants'!$D$3:$I$9999,6,FALSE),VLOOKUP(P277,'ESO zone constants'!$H$3:$K$9985,4,FALSE)),""))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constants'!$D$3:$H$4951,5,FALSE),""),""),"")</f>
        <v>849</v>
      </c>
      <c r="Y277" t="str">
        <f>VLOOKUP(L277,'ESO wayshrine node constants'!$A$3:$D$9986,4,FALSE)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constants'!$D$3:$H$4951,5,FALSE),""),""),"")</f>
        <v>849</v>
      </c>
      <c r="AD277" t="str">
        <f>VLOOKUP(M277,'ESO wayshrine node constants'!$A$3:$D$9986,4,FALSE)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constants'!$D$3:$H$4951,5,FALSE),""),""),"")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constants'!$D$3:$H$4951,5,FALSE),""),""),"")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constants'!$D$3:$H$4951,5,FALSE),""),""),"")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constants'!$D$3:$H$9999,5,FALSE),""),"")</f>
        <v>849</v>
      </c>
      <c r="Q278" t="str">
        <f>IF(AND(O278&lt;&gt;"",NOT(ISERROR(O278))),O278, IF(AND(K278&lt;&gt;"",K278&gt;0,NOT(ISERROR(K278))),VLOOKUP(K278,'ESO wayshrine node constants'!$A$3:$D$9986,4,FALSE),""))</f>
        <v>Vvardenfell</v>
      </c>
      <c r="S278" s="19" t="str">
        <f>IF(AND(R278&lt;&gt;"",NOT(ISERROR(R278))),R278,IF(P278&lt;&gt;"",IF(NOT(ISERROR(VLOOKUP(P278,'ESO Dungeon constants'!$D$3:$H$9999,5,FALSE))),VLOOKUP(P278,'ESO Dungeon constants'!$D$3:$I$9999,6,FALSE),VLOOKUP(P278,'ESO zone constants'!$H$3:$K$9985,4,FALSE)),""))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constants'!$D$3:$H$4951,5,FALSE),""),""),"")</f>
        <v>849</v>
      </c>
      <c r="Y278" t="str">
        <f>VLOOKUP(L278,'ESO wayshrine node constants'!$A$3:$D$9986,4,FALSE)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constants'!$D$3:$H$4951,5,FALSE),""),""),"")</f>
        <v>849</v>
      </c>
      <c r="AD278" t="str">
        <f>VLOOKUP(M278,'ESO wayshrine node constants'!$A$3:$D$9986,4,FALSE)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constants'!$D$3:$H$4951,5,FALSE),""),""),"")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constants'!$D$3:$H$4951,5,FALSE),""),""),"")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constants'!$D$3:$H$4951,5,FALSE),""),""),"")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constants'!$D$3:$H$9999,5,FALSE),""),"")</f>
        <v/>
      </c>
      <c r="Q279" t="str">
        <f>IF(AND(O279&lt;&gt;"",NOT(ISERROR(O279))),O279, IF(AND(K279&lt;&gt;"",K279&gt;0,NOT(ISERROR(K279))),VLOOKUP(K279,'ESO wayshrine node constants'!$A$3:$D$9986,4,FALSE),""))</f>
        <v>!Battleground</v>
      </c>
      <c r="S279" s="19" t="str">
        <f>IF(AND(R279&lt;&gt;"",NOT(ISERROR(R279))),R279,IF(P279&lt;&gt;"",IF(NOT(ISERROR(VLOOKUP(P279,'ESO Dungeon constants'!$D$3:$H$9999,5,FALSE))),VLOOKUP(P279,'ESO Dungeon constants'!$D$3:$I$9999,6,FALSE),VLOOKUP(P279,'ESO zone constants'!$H$3:$K$9985,4,FALSE)),""))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constants'!$D$3:$H$4951,5,FALSE),""),""),"")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constants'!$D$3:$H$4951,5,FALSE),""),""),"")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constants'!$D$3:$H$4951,5,FALSE),""),""),"")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constants'!$D$3:$H$4951,5,FALSE),""),""),"")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constants'!$D$3:$H$4951,5,FALSE),""),""),"")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constants'!$D$3:$H$9999,5,FALSE),""),"")</f>
        <v/>
      </c>
      <c r="Q280" t="str">
        <f>IF(AND(O280&lt;&gt;"",NOT(ISERROR(O280))),O280, IF(AND(K280&lt;&gt;"",K280&gt;0,NOT(ISERROR(K280))),VLOOKUP(K280,'ESO wayshrine node constants'!$A$3:$D$9986,4,FALSE),""))</f>
        <v>!Battleground</v>
      </c>
      <c r="S280" s="19" t="str">
        <f>IF(AND(R280&lt;&gt;"",NOT(ISERROR(R280))),R280,IF(P280&lt;&gt;"",IF(NOT(ISERROR(VLOOKUP(P280,'ESO Dungeon constants'!$D$3:$H$9999,5,FALSE))),VLOOKUP(P280,'ESO Dungeon constants'!$D$3:$I$9999,6,FALSE),VLOOKUP(P280,'ESO zone constants'!$H$3:$K$9985,4,FALSE)),""))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constants'!$D$3:$H$4951,5,FALSE),""),""),"")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constants'!$D$3:$H$4951,5,FALSE),""),""),"")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constants'!$D$3:$H$4951,5,FALSE),""),""),"")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constants'!$D$3:$H$4951,5,FALSE),""),""),"")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constants'!$D$3:$H$4951,5,FALSE),""),""),"")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constants'!$D$3:$H$9999,5,FALSE),""),"")</f>
        <v/>
      </c>
      <c r="Q281" t="str">
        <f>IF(AND(O281&lt;&gt;"",NOT(ISERROR(O281))),O281, IF(AND(K281&lt;&gt;"",K281&gt;0,NOT(ISERROR(K281))),VLOOKUP(K281,'ESO wayshrine node constants'!$A$3:$D$9986,4,FALSE),""))</f>
        <v>!Battleground</v>
      </c>
      <c r="S281" s="19" t="str">
        <f>IF(AND(R281&lt;&gt;"",NOT(ISERROR(R281))),R281,IF(P281&lt;&gt;"",IF(NOT(ISERROR(VLOOKUP(P281,'ESO Dungeon constants'!$D$3:$H$9999,5,FALSE))),VLOOKUP(P281,'ESO Dungeon constants'!$D$3:$I$9999,6,FALSE),VLOOKUP(P281,'ESO zone constants'!$H$3:$K$9985,4,FALSE)),""))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constants'!$D$3:$H$4951,5,FALSE),""),""),"")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constants'!$D$3:$H$4951,5,FALSE),""),""),"")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constants'!$D$3:$H$4951,5,FALSE),""),""),"")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constants'!$D$3:$H$4951,5,FALSE),""),""),"")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constants'!$D$3:$H$4951,5,FALSE),""),""),"")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constants'!$D$3:$H$9999,5,FALSE),""),"")</f>
        <v/>
      </c>
      <c r="Q282" t="str">
        <f>IF(AND(O282&lt;&gt;"",NOT(ISERROR(O282))),O282, IF(AND(K282&lt;&gt;"",K282&gt;0,NOT(ISERROR(K282))),VLOOKUP(K282,'ESO wayshrine node constants'!$A$3:$D$9986,4,FALSE),""))</f>
        <v>!Battleground</v>
      </c>
      <c r="S282" s="19" t="str">
        <f>IF(AND(R282&lt;&gt;"",NOT(ISERROR(R282))),R282,IF(P282&lt;&gt;"",IF(NOT(ISERROR(VLOOKUP(P282,'ESO Dungeon constants'!$D$3:$H$9999,5,FALSE))),VLOOKUP(P282,'ESO Dungeon constants'!$D$3:$I$9999,6,FALSE),VLOOKUP(P282,'ESO zone constants'!$H$3:$K$9985,4,FALSE)),""))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constants'!$D$3:$H$4951,5,FALSE),""),""),"")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constants'!$D$3:$H$4951,5,FALSE),""),""),"")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constants'!$D$3:$H$4951,5,FALSE),""),""),"")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constants'!$D$3:$H$4951,5,FALSE),""),""),"")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constants'!$D$3:$H$4951,5,FALSE),""),""),"")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331</v>
      </c>
      <c r="L283">
        <v>331</v>
      </c>
      <c r="M283">
        <v>331</v>
      </c>
      <c r="N283">
        <v>0</v>
      </c>
      <c r="O283" s="70" t="s">
        <v>647</v>
      </c>
      <c r="P283" s="3">
        <f>IF(AND(G283&lt;&gt;"LIBSETS_SETTYPE_BATTLEGROUND",G283&lt;&gt;"LIBSETS_SETTYPE_SPECIAL",G283&lt;&gt;"LIBSETS_SETTYPE_MYTHIC"), IF(Q283&lt;&gt;"",VLOOKUP(Q283,'ESO zone constants'!$D$3:$H$9999,5,FALSE),""),"")</f>
        <v>975</v>
      </c>
      <c r="Q283" t="str">
        <f>IF(AND(O283&lt;&gt;"",NOT(ISERROR(O283))),O283, IF(AND(K283&lt;&gt;"",K283&gt;0,NOT(ISERROR(K283))),VLOOKUP(K283,'ESO wayshrine node constants'!$A$3:$D$9986,4,FALSE),""))</f>
        <v>Halls of Fabrication</v>
      </c>
      <c r="S283" s="19" t="str">
        <f>IF(AND(R283&lt;&gt;"",NOT(ISERROR(R283))),R283,IF(P283&lt;&gt;"",IF(NOT(ISERROR(VLOOKUP(P283,'ESO Dungeon constants'!$D$3:$H$9999,5,FALSE))),VLOOKUP(P283,'ESO Dungeon constants'!$D$3:$I$9999,6,FALSE),VLOOKUP(P283,'ESO zone constants'!$H$3:$K$9985,4,FALSE)),""))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constants'!$D$3:$H$4951,5,FALSE),""),""),"")</f>
        <v/>
      </c>
      <c r="Z283" s="40"/>
      <c r="AA283" s="40"/>
      <c r="AB283" s="40"/>
      <c r="AC283" s="3" t="str">
        <f>IF(G283&lt;&gt;"LIBSETS_SETTYPE_BATTLEGROUND",IF(G283&lt;&gt;"LIBSETS_SETTYPE_SPECIAL",IF(AD283&lt;&gt;"",VLOOKUP(AD283,'ESO zone constants'!$D$3:$H$4951,5,FALSE),""),""),"")</f>
        <v/>
      </c>
      <c r="AE283" s="40"/>
      <c r="AF283" s="40"/>
      <c r="AG283" s="40"/>
      <c r="AH283" s="3" t="str">
        <f>IF(G283&lt;&gt;"LIBSETS_SETTYPE_BATTLEGROUND",IF(G283&lt;&gt;"LIBSETS_SETTYPE_SPECIAL",IF(AI283&lt;&gt;"",VLOOKUP(AI283,'ESO zone constants'!$D$3:$H$4951,5,FALSE),""),""),"")</f>
        <v/>
      </c>
      <c r="AJ283" s="40"/>
      <c r="AK283" s="40"/>
      <c r="AL283" s="40"/>
      <c r="AM283" s="3" t="str">
        <f>IF(G283&lt;&gt;"LIBSETS_SETTYPE_BATTLEGROUND",IF(G283&lt;&gt;"LIBSETS_SETTYPE_SPECIAL",IF(AN283&lt;&gt;"",VLOOKUP(AN283,'ESO zone constants'!$D$3:$H$4951,5,FALSE),""),""),"")</f>
        <v/>
      </c>
      <c r="AO283" s="40"/>
      <c r="AP283" s="40"/>
      <c r="AQ283" s="40"/>
      <c r="AR283" s="3" t="str">
        <f>IF(G283&lt;&gt;"LIBSETS_SETTYPE_BATTLEGROUND",IF(G283&lt;&gt;"LIBSETS_SETTYPE_SPECIAL",IF(AS283&lt;&gt;"",VLOOKUP(AS283,'ESO zone constants'!$D$3:$H$4951,5,FALSE),""),""),"")</f>
        <v/>
      </c>
      <c r="AT283" s="40"/>
      <c r="AU283" s="40"/>
      <c r="AV283" s="40"/>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331</v>
      </c>
      <c r="L284">
        <v>331</v>
      </c>
      <c r="M284">
        <v>331</v>
      </c>
      <c r="N284">
        <v>0</v>
      </c>
      <c r="O284" s="70" t="s">
        <v>647</v>
      </c>
      <c r="P284" s="3">
        <f>IF(AND(G284&lt;&gt;"LIBSETS_SETTYPE_BATTLEGROUND",G284&lt;&gt;"LIBSETS_SETTYPE_SPECIAL",G284&lt;&gt;"LIBSETS_SETTYPE_MYTHIC"), IF(Q284&lt;&gt;"",VLOOKUP(Q284,'ESO zone constants'!$D$3:$H$9999,5,FALSE),""),"")</f>
        <v>975</v>
      </c>
      <c r="Q284" t="str">
        <f>IF(AND(O284&lt;&gt;"",NOT(ISERROR(O284))),O284, IF(AND(K284&lt;&gt;"",K284&gt;0,NOT(ISERROR(K284))),VLOOKUP(K284,'ESO wayshrine node constants'!$A$3:$D$9986,4,FALSE),""))</f>
        <v>Halls of Fabrication</v>
      </c>
      <c r="S284" s="19" t="str">
        <f>IF(AND(R284&lt;&gt;"",NOT(ISERROR(R284))),R284,IF(P284&lt;&gt;"",IF(NOT(ISERROR(VLOOKUP(P284,'ESO Dungeon constants'!$D$3:$H$9999,5,FALSE))),VLOOKUP(P284,'ESO Dungeon constants'!$D$3:$I$9999,6,FALSE),VLOOKUP(P284,'ESO zone constants'!$H$3:$K$9985,4,FALSE)),""))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constants'!$D$3:$H$4951,5,FALSE),""),""),"")</f>
        <v/>
      </c>
      <c r="Z284" s="40"/>
      <c r="AA284" s="40"/>
      <c r="AB284" s="40"/>
      <c r="AC284" s="3" t="str">
        <f>IF(G284&lt;&gt;"LIBSETS_SETTYPE_BATTLEGROUND",IF(G284&lt;&gt;"LIBSETS_SETTYPE_SPECIAL",IF(AD284&lt;&gt;"",VLOOKUP(AD284,'ESO zone constants'!$D$3:$H$4951,5,FALSE),""),""),"")</f>
        <v/>
      </c>
      <c r="AE284" s="40"/>
      <c r="AF284" s="40"/>
      <c r="AG284" s="40"/>
      <c r="AH284" s="3" t="str">
        <f>IF(G284&lt;&gt;"LIBSETS_SETTYPE_BATTLEGROUND",IF(G284&lt;&gt;"LIBSETS_SETTYPE_SPECIAL",IF(AI284&lt;&gt;"",VLOOKUP(AI284,'ESO zone constants'!$D$3:$H$4951,5,FALSE),""),""),"")</f>
        <v/>
      </c>
      <c r="AJ284" s="40"/>
      <c r="AK284" s="40"/>
      <c r="AL284" s="40"/>
      <c r="AM284" s="3" t="str">
        <f>IF(G284&lt;&gt;"LIBSETS_SETTYPE_BATTLEGROUND",IF(G284&lt;&gt;"LIBSETS_SETTYPE_SPECIAL",IF(AN284&lt;&gt;"",VLOOKUP(AN284,'ESO zone constants'!$D$3:$H$4951,5,FALSE),""),""),"")</f>
        <v/>
      </c>
      <c r="AO284" s="40"/>
      <c r="AP284" s="40"/>
      <c r="AQ284" s="40"/>
      <c r="AR284" s="3" t="str">
        <f>IF(G284&lt;&gt;"LIBSETS_SETTYPE_BATTLEGROUND",IF(G284&lt;&gt;"LIBSETS_SETTYPE_SPECIAL",IF(AS284&lt;&gt;"",VLOOKUP(AS284,'ESO zone constants'!$D$3:$H$4951,5,FALSE),""),""),"")</f>
        <v/>
      </c>
      <c r="AT284" s="40"/>
      <c r="AU284" s="40"/>
      <c r="AV284" s="40"/>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331</v>
      </c>
      <c r="L285">
        <v>331</v>
      </c>
      <c r="M285">
        <v>331</v>
      </c>
      <c r="N285">
        <v>0</v>
      </c>
      <c r="O285" s="70" t="s">
        <v>647</v>
      </c>
      <c r="P285" s="3">
        <f>IF(AND(G285&lt;&gt;"LIBSETS_SETTYPE_BATTLEGROUND",G285&lt;&gt;"LIBSETS_SETTYPE_SPECIAL",G285&lt;&gt;"LIBSETS_SETTYPE_MYTHIC"), IF(Q285&lt;&gt;"",VLOOKUP(Q285,'ESO zone constants'!$D$3:$H$9999,5,FALSE),""),"")</f>
        <v>975</v>
      </c>
      <c r="Q285" t="str">
        <f>IF(AND(O285&lt;&gt;"",NOT(ISERROR(O285))),O285, IF(AND(K285&lt;&gt;"",K285&gt;0,NOT(ISERROR(K285))),VLOOKUP(K285,'ESO wayshrine node constants'!$A$3:$D$9986,4,FALSE),""))</f>
        <v>Halls of Fabrication</v>
      </c>
      <c r="S285" s="19" t="str">
        <f>IF(AND(R285&lt;&gt;"",NOT(ISERROR(R285))),R285,IF(P285&lt;&gt;"",IF(NOT(ISERROR(VLOOKUP(P285,'ESO Dungeon constants'!$D$3:$H$9999,5,FALSE))),VLOOKUP(P285,'ESO Dungeon constants'!$D$3:$I$9999,6,FALSE),VLOOKUP(P285,'ESO zone constants'!$H$3:$K$9985,4,FALSE)),""))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constants'!$D$3:$H$4951,5,FALSE),""),""),"")</f>
        <v/>
      </c>
      <c r="Z285" s="40"/>
      <c r="AA285" s="40"/>
      <c r="AB285" s="40"/>
      <c r="AC285" s="3" t="str">
        <f>IF(G285&lt;&gt;"LIBSETS_SETTYPE_BATTLEGROUND",IF(G285&lt;&gt;"LIBSETS_SETTYPE_SPECIAL",IF(AD285&lt;&gt;"",VLOOKUP(AD285,'ESO zone constants'!$D$3:$H$4951,5,FALSE),""),""),"")</f>
        <v/>
      </c>
      <c r="AE285" s="40"/>
      <c r="AF285" s="40"/>
      <c r="AG285" s="40"/>
      <c r="AH285" s="3" t="str">
        <f>IF(G285&lt;&gt;"LIBSETS_SETTYPE_BATTLEGROUND",IF(G285&lt;&gt;"LIBSETS_SETTYPE_SPECIAL",IF(AI285&lt;&gt;"",VLOOKUP(AI285,'ESO zone constants'!$D$3:$H$4951,5,FALSE),""),""),"")</f>
        <v/>
      </c>
      <c r="AJ285" s="40"/>
      <c r="AK285" s="40"/>
      <c r="AL285" s="40"/>
      <c r="AM285" s="3" t="str">
        <f>IF(G285&lt;&gt;"LIBSETS_SETTYPE_BATTLEGROUND",IF(G285&lt;&gt;"LIBSETS_SETTYPE_SPECIAL",IF(AN285&lt;&gt;"",VLOOKUP(AN285,'ESO zone constants'!$D$3:$H$4951,5,FALSE),""),""),"")</f>
        <v/>
      </c>
      <c r="AO285" s="40"/>
      <c r="AP285" s="40"/>
      <c r="AQ285" s="40"/>
      <c r="AR285" s="3" t="str">
        <f>IF(G285&lt;&gt;"LIBSETS_SETTYPE_BATTLEGROUND",IF(G285&lt;&gt;"LIBSETS_SETTYPE_SPECIAL",IF(AS285&lt;&gt;"",VLOOKUP(AS285,'ESO zone constants'!$D$3:$H$4951,5,FALSE),""),""),"")</f>
        <v/>
      </c>
      <c r="AT285" s="40"/>
      <c r="AU285" s="40"/>
      <c r="AV285" s="40"/>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331</v>
      </c>
      <c r="L286">
        <v>331</v>
      </c>
      <c r="M286">
        <v>331</v>
      </c>
      <c r="N286">
        <v>0</v>
      </c>
      <c r="O286" s="70" t="s">
        <v>647</v>
      </c>
      <c r="P286" s="3">
        <f>IF(AND(G286&lt;&gt;"LIBSETS_SETTYPE_BATTLEGROUND",G286&lt;&gt;"LIBSETS_SETTYPE_SPECIAL",G286&lt;&gt;"LIBSETS_SETTYPE_MYTHIC"), IF(Q286&lt;&gt;"",VLOOKUP(Q286,'ESO zone constants'!$D$3:$H$9999,5,FALSE),""),"")</f>
        <v>975</v>
      </c>
      <c r="Q286" t="str">
        <f>IF(AND(O286&lt;&gt;"",NOT(ISERROR(O286))),O286, IF(AND(K286&lt;&gt;"",K286&gt;0,NOT(ISERROR(K286))),VLOOKUP(K286,'ESO wayshrine node constants'!$A$3:$D$9986,4,FALSE),""))</f>
        <v>Halls of Fabrication</v>
      </c>
      <c r="S286" s="19" t="str">
        <f>IF(AND(R286&lt;&gt;"",NOT(ISERROR(R286))),R286,IF(P286&lt;&gt;"",IF(NOT(ISERROR(VLOOKUP(P286,'ESO Dungeon constants'!$D$3:$H$9999,5,FALSE))),VLOOKUP(P286,'ESO Dungeon constants'!$D$3:$I$9999,6,FALSE),VLOOKUP(P286,'ESO zone constants'!$H$3:$K$9985,4,FALSE)),""))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constants'!$D$3:$H$4951,5,FALSE),""),""),"")</f>
        <v/>
      </c>
      <c r="Z286" s="40"/>
      <c r="AA286" s="40"/>
      <c r="AB286" s="40"/>
      <c r="AC286" s="3" t="str">
        <f>IF(G286&lt;&gt;"LIBSETS_SETTYPE_BATTLEGROUND",IF(G286&lt;&gt;"LIBSETS_SETTYPE_SPECIAL",IF(AD286&lt;&gt;"",VLOOKUP(AD286,'ESO zone constants'!$D$3:$H$4951,5,FALSE),""),""),"")</f>
        <v/>
      </c>
      <c r="AE286" s="40"/>
      <c r="AF286" s="40"/>
      <c r="AG286" s="40"/>
      <c r="AH286" s="3" t="str">
        <f>IF(G286&lt;&gt;"LIBSETS_SETTYPE_BATTLEGROUND",IF(G286&lt;&gt;"LIBSETS_SETTYPE_SPECIAL",IF(AI286&lt;&gt;"",VLOOKUP(AI286,'ESO zone constants'!$D$3:$H$4951,5,FALSE),""),""),"")</f>
        <v/>
      </c>
      <c r="AJ286" s="40"/>
      <c r="AK286" s="40"/>
      <c r="AL286" s="40"/>
      <c r="AM286" s="3" t="str">
        <f>IF(G286&lt;&gt;"LIBSETS_SETTYPE_BATTLEGROUND",IF(G286&lt;&gt;"LIBSETS_SETTYPE_SPECIAL",IF(AN286&lt;&gt;"",VLOOKUP(AN286,'ESO zone constants'!$D$3:$H$4951,5,FALSE),""),""),"")</f>
        <v/>
      </c>
      <c r="AO286" s="40"/>
      <c r="AP286" s="40"/>
      <c r="AQ286" s="40"/>
      <c r="AR286" s="3" t="str">
        <f>IF(G286&lt;&gt;"LIBSETS_SETTYPE_BATTLEGROUND",IF(G286&lt;&gt;"LIBSETS_SETTYPE_SPECIAL",IF(AS286&lt;&gt;"",VLOOKUP(AS286,'ESO zone constants'!$D$3:$H$4951,5,FALSE),""),""),"")</f>
        <v/>
      </c>
      <c r="AT286" s="40"/>
      <c r="AU286" s="40"/>
      <c r="AV286" s="40"/>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constants'!$D$3:$H$9999,5,FALSE),""),"")</f>
        <v/>
      </c>
      <c r="Q287" t="str">
        <f>IF(AND(O287&lt;&gt;"",NOT(ISERROR(O287))),O287, IF(AND(K287&lt;&gt;"",K287&gt;0,NOT(ISERROR(K287))),VLOOKUP(K287,'ESO wayshrine node constants'!$A$3:$D$9986,4,FALSE),""))</f>
        <v>!Battleground</v>
      </c>
      <c r="S287" s="19" t="str">
        <f>IF(AND(R287&lt;&gt;"",NOT(ISERROR(R287))),R287,IF(P287&lt;&gt;"",IF(NOT(ISERROR(VLOOKUP(P287,'ESO Dungeon constants'!$D$3:$H$9999,5,FALSE))),VLOOKUP(P287,'ESO Dungeon constants'!$D$3:$I$9999,6,FALSE),VLOOKUP(P287,'ESO zone constants'!$H$3:$K$9985,4,FALSE)),""))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constants'!$D$3:$H$4951,5,FALSE),""),""),"")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constants'!$D$3:$H$4951,5,FALSE),""),""),"")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constants'!$D$3:$H$4951,5,FALSE),""),""),"")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constants'!$D$3:$H$4951,5,FALSE),""),""),"")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constants'!$D$3:$H$4951,5,FALSE),""),""),"")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258</v>
      </c>
      <c r="B288" t="s">
        <v>1133</v>
      </c>
      <c r="C288" t="s">
        <v>1134</v>
      </c>
      <c r="D288" s="3">
        <f t="shared" si="24"/>
        <v>258</v>
      </c>
      <c r="G288" s="8" t="s">
        <v>1652</v>
      </c>
      <c r="I288" t="s">
        <v>97</v>
      </c>
      <c r="J288" t="s">
        <v>97</v>
      </c>
      <c r="K288">
        <v>260</v>
      </c>
      <c r="L288">
        <v>260</v>
      </c>
      <c r="M288">
        <v>260</v>
      </c>
      <c r="N288">
        <v>0</v>
      </c>
      <c r="O288" s="70" t="s">
        <v>53</v>
      </c>
      <c r="P288" s="3">
        <f>IF(AND(G288&lt;&gt;"LIBSETS_SETTYPE_BATTLEGROUND",G288&lt;&gt;"LIBSETS_SETTYPE_SPECIAL",G288&lt;&gt;"LIBSETS_SETTYPE_MYTHIC"), IF(Q288&lt;&gt;"",VLOOKUP(Q288,'ESO zone constants'!$D$3:$H$9999,5,FALSE),""),"")</f>
        <v>843</v>
      </c>
      <c r="Q288" t="str">
        <f>IF(AND(O288&lt;&gt;"",NOT(ISERROR(O288))),O288, IF(AND(K288&lt;&gt;"",K288&gt;0,NOT(ISERROR(K288))),VLOOKUP(K288,'ESO wayshrine node constants'!$A$3:$D$9986,4,FALSE),""))</f>
        <v>Ruins of Mazzatun</v>
      </c>
      <c r="S288" s="19" t="str">
        <f>IF(AND(R288&lt;&gt;"",NOT(ISERROR(R288))),R288,IF(P288&lt;&gt;"",IF(NOT(ISERROR(VLOOKUP(P288,'ESO Dungeon constants'!$D$3:$H$9999,5,FALSE))),VLOOKUP(P288,'ESO Dungeon constants'!$D$3:$I$9999,6,FALSE),VLOOKUP(P288,'ESO zone constants'!$H$3:$K$9985,4,FALSE)),""))</f>
        <v>DLC_SHADOWS_OF_THE_HIST</v>
      </c>
      <c r="T288" s="3" t="str">
        <f>IF(S288&lt;&gt;"",VLOOKUP(S288,'LibSets constants'!$B$4:$C$1000,2,FALSE),"")</f>
        <v>Shadows of the Hist</v>
      </c>
      <c r="V288" s="44" t="str">
        <f>IF(U288&lt;&gt;"",IF(U288&lt;&gt;"LIBSETS_DROP_MECHANIC_MONSTER_NAME",VLOOKUP(U288,'LibSets constants'!$I$4:$L$1000,3,FALSE),""),"")</f>
        <v/>
      </c>
      <c r="W288" s="40" t="str">
        <f>IF(U288&lt;&gt;"",IF(U288&lt;&gt;"LIBSETS_DROP_MECHANIC_MONSTER_NAME",VLOOKUP(U288,'LibSets constants'!$I$4:$L$1000,4,FALSE),""),"")</f>
        <v/>
      </c>
      <c r="X288" s="3" t="str">
        <f>IF(G288&lt;&gt;"LIBSETS_SETTYPE_BATTLEGROUND",IF(G288&lt;&gt;"LIBSETS_SETTYPE_SPECIAL",IF(Y288&lt;&gt;"",VLOOKUP(Y288,'ESO zone constants'!$D$3:$H$4951,5,FALSE),""),""),"")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constants'!$D$3:$H$4951,5,FALSE),""),""),"")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constants'!$D$3:$H$4951,5,FALSE),""),""),"")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constants'!$D$3:$H$4951,5,FALSE),""),""),"")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constants'!$D$3:$H$4951,5,FALSE),""),""),"")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[258] = {wayshrines={260,260,260,}, dlcId=DLC_SHADOWS_OF_THE_HIST</v>
      </c>
      <c r="AX288" s="21" t="str">
        <f t="shared" si="26"/>
        <v>, zoneIds={843}, veteran=false</v>
      </c>
      <c r="AY288" s="21" t="str">
        <f t="shared" si="27"/>
        <v>, setType=LIBSETS_SETTYPE_DUNGEON</v>
      </c>
      <c r="AZ288" s="21" t="str">
        <f t="shared" si="28"/>
        <v>},</v>
      </c>
      <c r="BA288" s="21" t="str">
        <f t="shared" si="29"/>
        <v xml:space="preserve"> --Amber Plasm / Bernsteinplasma   [Ruins of Mazzatun]</v>
      </c>
    </row>
    <row r="289" spans="1:53" x14ac:dyDescent="0.25">
      <c r="A289" s="12">
        <v>259</v>
      </c>
      <c r="B289" t="s">
        <v>1135</v>
      </c>
      <c r="C289" t="s">
        <v>1136</v>
      </c>
      <c r="D289" s="3">
        <f t="shared" si="24"/>
        <v>259</v>
      </c>
      <c r="G289" s="8" t="s">
        <v>1652</v>
      </c>
      <c r="I289" t="s">
        <v>97</v>
      </c>
      <c r="J289" t="s">
        <v>97</v>
      </c>
      <c r="K289">
        <v>260</v>
      </c>
      <c r="L289">
        <v>260</v>
      </c>
      <c r="M289">
        <v>260</v>
      </c>
      <c r="N289">
        <v>0</v>
      </c>
      <c r="O289" s="70" t="s">
        <v>53</v>
      </c>
      <c r="P289" s="3">
        <f>IF(AND(G289&lt;&gt;"LIBSETS_SETTYPE_BATTLEGROUND",G289&lt;&gt;"LIBSETS_SETTYPE_SPECIAL",G289&lt;&gt;"LIBSETS_SETTYPE_MYTHIC"), IF(Q289&lt;&gt;"",VLOOKUP(Q289,'ESO zone constants'!$D$3:$H$9999,5,FALSE),""),"")</f>
        <v>843</v>
      </c>
      <c r="Q289" t="str">
        <f>IF(AND(O289&lt;&gt;"",NOT(ISERROR(O289))),O289, IF(AND(K289&lt;&gt;"",K289&gt;0,NOT(ISERROR(K289))),VLOOKUP(K289,'ESO wayshrine node constants'!$A$3:$D$9986,4,FALSE),""))</f>
        <v>Ruins of Mazzatun</v>
      </c>
      <c r="S289" s="19" t="str">
        <f>IF(AND(R289&lt;&gt;"",NOT(ISERROR(R289))),R289,IF(P289&lt;&gt;"",IF(NOT(ISERROR(VLOOKUP(P289,'ESO Dungeon constants'!$D$3:$H$9999,5,FALSE))),VLOOKUP(P289,'ESO Dungeon constants'!$D$3:$I$9999,6,FALSE),VLOOKUP(P289,'ESO zone constants'!$H$3:$K$9985,4,FALSE)),""))</f>
        <v>DLC_SHADOWS_OF_THE_HIST</v>
      </c>
      <c r="T289" s="3" t="str">
        <f>IF(S289&lt;&gt;"",VLOOKUP(S289,'LibSets constants'!$B$4:$C$1000,2,FALSE),"")</f>
        <v>Shadows of the Hist</v>
      </c>
      <c r="V289" s="44" t="str">
        <f>IF(U289&lt;&gt;"",IF(U289&lt;&gt;"LIBSETS_DROP_MECHANIC_MONSTER_NAME",VLOOKUP(U289,'LibSets constants'!$I$4:$L$1000,3,FALSE),""),"")</f>
        <v/>
      </c>
      <c r="W289" s="40" t="str">
        <f>IF(U289&lt;&gt;"",IF(U289&lt;&gt;"LIBSETS_DROP_MECHANIC_MONSTER_NAME",VLOOKUP(U289,'LibSets constants'!$I$4:$L$1000,4,FALSE),""),"")</f>
        <v/>
      </c>
      <c r="X289" s="3" t="str">
        <f>IF(G289&lt;&gt;"LIBSETS_SETTYPE_BATTLEGROUND",IF(G289&lt;&gt;"LIBSETS_SETTYPE_SPECIAL",IF(Y289&lt;&gt;"",VLOOKUP(Y289,'ESO zone constants'!$D$3:$H$4951,5,FALSE),""),""),"")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constants'!$D$3:$H$4951,5,FALSE),""),""),"")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constants'!$D$3:$H$4951,5,FALSE),""),""),"")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constants'!$D$3:$H$4951,5,FALSE),""),""),"")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constants'!$D$3:$H$4951,5,FALSE),""),""),"")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[259] = {wayshrines={260,260,260,}, dlcId=DLC_SHADOWS_OF_THE_HIST</v>
      </c>
      <c r="AX289" s="21" t="str">
        <f t="shared" si="26"/>
        <v>, zoneIds={843}, veteran=false</v>
      </c>
      <c r="AY289" s="21" t="str">
        <f t="shared" si="27"/>
        <v>, setType=LIBSETS_SETTYPE_DUNGEON</v>
      </c>
      <c r="AZ289" s="21" t="str">
        <f t="shared" si="28"/>
        <v>},</v>
      </c>
      <c r="BA289" s="21" t="str">
        <f t="shared" si="29"/>
        <v xml:space="preserve"> --Heem-Jas' Retribution / Heem-Jas' Vergeltung   [Ruins of Mazzatun]</v>
      </c>
    </row>
    <row r="290" spans="1:53" x14ac:dyDescent="0.25">
      <c r="A290" s="12">
        <v>260</v>
      </c>
      <c r="B290" t="s">
        <v>1137</v>
      </c>
      <c r="C290" t="s">
        <v>1138</v>
      </c>
      <c r="D290" s="3">
        <f t="shared" si="24"/>
        <v>260</v>
      </c>
      <c r="G290" s="8" t="s">
        <v>1652</v>
      </c>
      <c r="I290" t="s">
        <v>97</v>
      </c>
      <c r="J290" t="s">
        <v>97</v>
      </c>
      <c r="K290">
        <v>260</v>
      </c>
      <c r="L290">
        <v>260</v>
      </c>
      <c r="M290">
        <v>260</v>
      </c>
      <c r="N290">
        <v>0</v>
      </c>
      <c r="O290" s="70" t="s">
        <v>53</v>
      </c>
      <c r="P290" s="3">
        <f>IF(AND(G290&lt;&gt;"LIBSETS_SETTYPE_BATTLEGROUND",G290&lt;&gt;"LIBSETS_SETTYPE_SPECIAL",G290&lt;&gt;"LIBSETS_SETTYPE_MYTHIC"), IF(Q290&lt;&gt;"",VLOOKUP(Q290,'ESO zone constants'!$D$3:$H$9999,5,FALSE),""),"")</f>
        <v>843</v>
      </c>
      <c r="Q290" t="str">
        <f>IF(AND(O290&lt;&gt;"",NOT(ISERROR(O290))),O290, IF(AND(K290&lt;&gt;"",K290&gt;0,NOT(ISERROR(K290))),VLOOKUP(K290,'ESO wayshrine node constants'!$A$3:$D$9986,4,FALSE),""))</f>
        <v>Ruins of Mazzatun</v>
      </c>
      <c r="S290" s="19" t="str">
        <f>IF(AND(R290&lt;&gt;"",NOT(ISERROR(R290))),R290,IF(P290&lt;&gt;"",IF(NOT(ISERROR(VLOOKUP(P290,'ESO Dungeon constants'!$D$3:$H$9999,5,FALSE))),VLOOKUP(P290,'ESO Dungeon constants'!$D$3:$I$9999,6,FALSE),VLOOKUP(P290,'ESO zone constants'!$H$3:$K$9985,4,FALSE)),""))</f>
        <v>DLC_SHADOWS_OF_THE_HIST</v>
      </c>
      <c r="T290" s="3" t="str">
        <f>IF(S290&lt;&gt;"",VLOOKUP(S290,'LibSets constants'!$B$4:$C$1000,2,FALSE),"")</f>
        <v>Shadows of the Hist</v>
      </c>
      <c r="V290" s="44" t="str">
        <f>IF(U290&lt;&gt;"",IF(U290&lt;&gt;"LIBSETS_DROP_MECHANIC_MONSTER_NAME",VLOOKUP(U290,'LibSets constants'!$I$4:$L$1000,3,FALSE),""),"")</f>
        <v/>
      </c>
      <c r="W290" s="40" t="str">
        <f>IF(U290&lt;&gt;"",IF(U290&lt;&gt;"LIBSETS_DROP_MECHANIC_MONSTER_NAME",VLOOKUP(U290,'LibSets constants'!$I$4:$L$1000,4,FALSE),""),"")</f>
        <v/>
      </c>
      <c r="X290" s="3" t="str">
        <f>IF(G290&lt;&gt;"LIBSETS_SETTYPE_BATTLEGROUND",IF(G290&lt;&gt;"LIBSETS_SETTYPE_SPECIAL",IF(Y290&lt;&gt;"",VLOOKUP(Y290,'ESO zone constants'!$D$3:$H$4951,5,FALSE),""),""),"")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constants'!$D$3:$H$4951,5,FALSE),""),""),"")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constants'!$D$3:$H$4951,5,FALSE),""),""),"")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constants'!$D$3:$H$4951,5,FALSE),""),""),"")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constants'!$D$3:$H$4951,5,FALSE),""),""),"")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[260] = {wayshrines={260,260,260,}, dlcId=DLC_SHADOWS_OF_THE_HIST</v>
      </c>
      <c r="AX290" s="21" t="str">
        <f t="shared" si="26"/>
        <v>, zoneIds={843}, veteran=false</v>
      </c>
      <c r="AY290" s="21" t="str">
        <f t="shared" si="27"/>
        <v>, setType=LIBSETS_SETTYPE_DUNGEON</v>
      </c>
      <c r="AZ290" s="21" t="str">
        <f t="shared" si="28"/>
        <v>},</v>
      </c>
      <c r="BA290" s="21" t="str">
        <f t="shared" si="29"/>
        <v xml:space="preserve"> --Aspect of Mazzatun / Aspekt von Mazzatun   [Ruins of Mazzatun]</v>
      </c>
    </row>
    <row r="291" spans="1:53" x14ac:dyDescent="0.25">
      <c r="A291" s="12">
        <v>346</v>
      </c>
      <c r="B291" t="s">
        <v>1279</v>
      </c>
      <c r="C291" t="s">
        <v>1280</v>
      </c>
      <c r="D291" s="3">
        <f t="shared" si="24"/>
        <v>346</v>
      </c>
      <c r="G291" s="8" t="s">
        <v>1652</v>
      </c>
      <c r="I291" t="s">
        <v>97</v>
      </c>
      <c r="J291" t="s">
        <v>97</v>
      </c>
      <c r="K291">
        <v>363</v>
      </c>
      <c r="L291">
        <v>363</v>
      </c>
      <c r="M291">
        <v>363</v>
      </c>
      <c r="N291">
        <v>0</v>
      </c>
      <c r="O291" s="70" t="s">
        <v>74</v>
      </c>
      <c r="P291" s="3">
        <f>IF(AND(G291&lt;&gt;"LIBSETS_SETTYPE_BATTLEGROUND",G291&lt;&gt;"LIBSETS_SETTYPE_SPECIAL",G291&lt;&gt;"LIBSETS_SETTYPE_MYTHIC"), IF(Q291&lt;&gt;"",VLOOKUP(Q291,'ESO zone constants'!$D$3:$H$9999,5,FALSE),""),"")</f>
        <v>1010</v>
      </c>
      <c r="Q291" t="str">
        <f>IF(AND(O291&lt;&gt;"",NOT(ISERROR(O291))),O291, IF(AND(K291&lt;&gt;"",K291&gt;0,NOT(ISERROR(K291))),VLOOKUP(K291,'ESO wayshrine node constants'!$A$3:$D$9986,4,FALSE),""))</f>
        <v>Scalecaller Peak</v>
      </c>
      <c r="S291" s="19" t="str">
        <f>IF(AND(R291&lt;&gt;"",NOT(ISERROR(R291))),R291,IF(P291&lt;&gt;"",IF(NOT(ISERROR(VLOOKUP(P291,'ESO Dungeon constants'!$D$3:$H$9999,5,FALSE))),VLOOKUP(P291,'ESO Dungeon constants'!$D$3:$I$9999,6,FALSE),VLOOKUP(P291,'ESO zone constants'!$H$3:$K$9985,4,FALSE)),""))</f>
        <v>DLC_DRAGON_BONES</v>
      </c>
      <c r="T291" s="3" t="str">
        <f>IF(S291&lt;&gt;"",VLOOKUP(S291,'LibSets constants'!$B$4:$C$1000,2,FALSE),"")</f>
        <v>Dragon Bones</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constants'!$D$3:$H$4951,5,FALSE),""),""),"")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constants'!$D$3:$H$4951,5,FALSE),""),""),"")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constants'!$D$3:$H$4951,5,FALSE),""),""),"")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constants'!$D$3:$H$4951,5,FALSE),""),""),"")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constants'!$D$3:$H$4951,5,FALSE),""),""),"")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[346] = {wayshrines={363,363,363,}, dlcId=DLC_DRAGON_BONES</v>
      </c>
      <c r="AX291" s="21" t="str">
        <f t="shared" si="26"/>
        <v>, zoneIds={1010}, veteran=false</v>
      </c>
      <c r="AY291" s="21" t="str">
        <f t="shared" si="27"/>
        <v>, setType=LIBSETS_SETTYPE_DUNGEON</v>
      </c>
      <c r="AZ291" s="21" t="str">
        <f t="shared" si="28"/>
        <v>},</v>
      </c>
      <c r="BA291" s="21" t="str">
        <f t="shared" si="29"/>
        <v xml:space="preserve"> --Jorvuld's Guidance / Jorvulds Führung   [Scalecaller Peak]</v>
      </c>
    </row>
    <row r="292" spans="1:53" x14ac:dyDescent="0.25">
      <c r="A292" s="12">
        <v>347</v>
      </c>
      <c r="B292" t="s">
        <v>1281</v>
      </c>
      <c r="C292" t="s">
        <v>1282</v>
      </c>
      <c r="D292" s="3">
        <f t="shared" si="24"/>
        <v>347</v>
      </c>
      <c r="G292" s="8" t="s">
        <v>1652</v>
      </c>
      <c r="I292" t="s">
        <v>97</v>
      </c>
      <c r="J292" t="s">
        <v>97</v>
      </c>
      <c r="K292">
        <v>363</v>
      </c>
      <c r="L292">
        <v>363</v>
      </c>
      <c r="M292">
        <v>363</v>
      </c>
      <c r="N292">
        <v>0</v>
      </c>
      <c r="O292" s="70" t="s">
        <v>74</v>
      </c>
      <c r="P292" s="3">
        <f>IF(AND(G292&lt;&gt;"LIBSETS_SETTYPE_BATTLEGROUND",G292&lt;&gt;"LIBSETS_SETTYPE_SPECIAL",G292&lt;&gt;"LIBSETS_SETTYPE_MYTHIC"), IF(Q292&lt;&gt;"",VLOOKUP(Q292,'ESO zone constants'!$D$3:$H$9999,5,FALSE),""),"")</f>
        <v>1010</v>
      </c>
      <c r="Q292" t="str">
        <f>IF(AND(O292&lt;&gt;"",NOT(ISERROR(O292))),O292, IF(AND(K292&lt;&gt;"",K292&gt;0,NOT(ISERROR(K292))),VLOOKUP(K292,'ESO wayshrine node constants'!$A$3:$D$9986,4,FALSE),""))</f>
        <v>Scalecaller Peak</v>
      </c>
      <c r="S292" s="19" t="str">
        <f>IF(AND(R292&lt;&gt;"",NOT(ISERROR(R292))),R292,IF(P292&lt;&gt;"",IF(NOT(ISERROR(VLOOKUP(P292,'ESO Dungeon constants'!$D$3:$H$9999,5,FALSE))),VLOOKUP(P292,'ESO Dungeon constants'!$D$3:$I$9999,6,FALSE),VLOOKUP(P292,'ESO zone constants'!$H$3:$K$9985,4,FALSE)),""))</f>
        <v>DLC_DRAGON_BONES</v>
      </c>
      <c r="T292" s="3" t="str">
        <f>IF(S292&lt;&gt;"",VLOOKUP(S292,'LibSets constants'!$B$4:$C$1000,2,FALSE),"")</f>
        <v>Dragon Bones</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constants'!$D$3:$H$4951,5,FALSE),""),""),"")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constants'!$D$3:$H$4951,5,FALSE),""),""),"")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constants'!$D$3:$H$4951,5,FALSE),""),""),"")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constants'!$D$3:$H$4951,5,FALSE),""),""),"")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constants'!$D$3:$H$4951,5,FALSE),""),""),"")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[347] = {wayshrines={363,363,363,}, dlcId=DLC_DRAGON_BONES</v>
      </c>
      <c r="AX292" s="21" t="str">
        <f t="shared" si="26"/>
        <v>, zoneIds={1010}, veteran=false</v>
      </c>
      <c r="AY292" s="21" t="str">
        <f t="shared" si="27"/>
        <v>, setType=LIBSETS_SETTYPE_DUNGEON</v>
      </c>
      <c r="AZ292" s="21" t="str">
        <f t="shared" si="28"/>
        <v>},</v>
      </c>
      <c r="BA292" s="21" t="str">
        <f t="shared" si="29"/>
        <v xml:space="preserve"> --Plague Slinger / Seuchenschleuder   [Scalecaller Peak]</v>
      </c>
    </row>
    <row r="293" spans="1:53" x14ac:dyDescent="0.25">
      <c r="A293" s="12">
        <v>348</v>
      </c>
      <c r="B293" t="s">
        <v>1283</v>
      </c>
      <c r="C293" t="s">
        <v>1284</v>
      </c>
      <c r="D293" s="3">
        <f t="shared" si="24"/>
        <v>348</v>
      </c>
      <c r="G293" s="8" t="s">
        <v>1652</v>
      </c>
      <c r="I293" t="s">
        <v>97</v>
      </c>
      <c r="J293" t="s">
        <v>97</v>
      </c>
      <c r="K293">
        <v>363</v>
      </c>
      <c r="L293">
        <v>363</v>
      </c>
      <c r="M293">
        <v>363</v>
      </c>
      <c r="N293">
        <v>0</v>
      </c>
      <c r="O293" s="70" t="s">
        <v>74</v>
      </c>
      <c r="P293" s="3">
        <f>IF(AND(G293&lt;&gt;"LIBSETS_SETTYPE_BATTLEGROUND",G293&lt;&gt;"LIBSETS_SETTYPE_SPECIAL",G293&lt;&gt;"LIBSETS_SETTYPE_MYTHIC"), IF(Q293&lt;&gt;"",VLOOKUP(Q293,'ESO zone constants'!$D$3:$H$9999,5,FALSE),""),"")</f>
        <v>1010</v>
      </c>
      <c r="Q293" t="str">
        <f>IF(AND(O293&lt;&gt;"",NOT(ISERROR(O293))),O293, IF(AND(K293&lt;&gt;"",K293&gt;0,NOT(ISERROR(K293))),VLOOKUP(K293,'ESO wayshrine node constants'!$A$3:$D$9986,4,FALSE),""))</f>
        <v>Scalecaller Peak</v>
      </c>
      <c r="S293" s="19" t="str">
        <f>IF(AND(R293&lt;&gt;"",NOT(ISERROR(R293))),R293,IF(P293&lt;&gt;"",IF(NOT(ISERROR(VLOOKUP(P293,'ESO Dungeon constants'!$D$3:$H$9999,5,FALSE))),VLOOKUP(P293,'ESO Dungeon constants'!$D$3:$I$9999,6,FALSE),VLOOKUP(P293,'ESO zone constants'!$H$3:$K$9985,4,FALSE)),""))</f>
        <v>DLC_DRAGON_BONES</v>
      </c>
      <c r="T293" s="3" t="str">
        <f>IF(S293&lt;&gt;"",VLOOKUP(S293,'LibSets constants'!$B$4:$C$1000,2,FALSE),"")</f>
        <v>Dragon Bones</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constants'!$D$3:$H$4951,5,FALSE),""),""),"")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constants'!$D$3:$H$4951,5,FALSE),""),""),"")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constants'!$D$3:$H$4951,5,FALSE),""),""),"")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constants'!$D$3:$H$4951,5,FALSE),""),""),"")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constants'!$D$3:$H$4951,5,FALSE),""),""),"")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[348] = {wayshrines={363,363,363,}, dlcId=DLC_DRAGON_BONES</v>
      </c>
      <c r="AX293" s="21" t="str">
        <f t="shared" si="26"/>
        <v>, zoneIds={1010}, veteran=false</v>
      </c>
      <c r="AY293" s="21" t="str">
        <f t="shared" si="27"/>
        <v>, setType=LIBSETS_SETTYPE_DUNGEON</v>
      </c>
      <c r="AZ293" s="21" t="str">
        <f t="shared" si="28"/>
        <v>},</v>
      </c>
      <c r="BA293" s="21" t="str">
        <f t="shared" si="29"/>
        <v xml:space="preserve"> --Curse of Doylemish / Fluch von Doylemish   [Scalecaller Peak]</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constants'!$D$3:$H$9999,5,FALSE),""),"")</f>
        <v>973</v>
      </c>
      <c r="Q294" t="str">
        <f>IF(AND(O294&lt;&gt;"",NOT(ISERROR(O294))),O294, IF(AND(K294&lt;&gt;"",K294&gt;0,NOT(ISERROR(K294))),VLOOKUP(K294,'ESO wayshrine node constants'!$A$3:$D$9986,4,FALSE),""))</f>
        <v>Bloodroot Forge</v>
      </c>
      <c r="S294" s="19" t="str">
        <f>IF(AND(R294&lt;&gt;"",NOT(ISERROR(R294))),R294,IF(P294&lt;&gt;"",IF(NOT(ISERROR(VLOOKUP(P294,'ESO Dungeon constants'!$D$3:$H$9999,5,FALSE))),VLOOKUP(P294,'ESO Dungeon constants'!$D$3:$I$9999,6,FALSE),VLOOKUP(P294,'ESO zone constants'!$H$3:$K$9985,4,FALSE)),""))</f>
        <v>DLC_HORNS_OF_THE_REACH</v>
      </c>
      <c r="T294" s="3" t="str">
        <f>IF(S294&lt;&gt;"",VLOOKUP(S294,'LibSets constants'!$B$4:$C$1000,2,FALSE),"")</f>
        <v>Horns of the Reach</v>
      </c>
      <c r="U294" s="33" t="s">
        <v>1726</v>
      </c>
      <c r="V294" s="40" t="s">
        <v>1736</v>
      </c>
      <c r="W294" s="40" t="s">
        <v>1826</v>
      </c>
      <c r="X294" s="3" t="str">
        <f>IF(G294&lt;&gt;"LIBSETS_SETTYPE_BATTLEGROUND",IF(G294&lt;&gt;"LIBSETS_SETTYPE_SPECIAL",IF(Y294&lt;&gt;"",VLOOKUP(Y294,'ESO zone constants'!$D$3:$H$4951,5,FALSE),""),""),"")</f>
        <v/>
      </c>
      <c r="Z294" s="40"/>
      <c r="AA294" s="40"/>
      <c r="AB294" s="40"/>
      <c r="AC294" s="3" t="str">
        <f>IF(G294&lt;&gt;"LIBSETS_SETTYPE_BATTLEGROUND",IF(G294&lt;&gt;"LIBSETS_SETTYPE_SPECIAL",IF(AD294&lt;&gt;"",VLOOKUP(AD294,'ESO zone constants'!$D$3:$H$4951,5,FALSE),""),""),"")</f>
        <v/>
      </c>
      <c r="AE294" s="40"/>
      <c r="AF294" s="40"/>
      <c r="AG294" s="40"/>
      <c r="AH294" s="3" t="str">
        <f>IF(G294&lt;&gt;"LIBSETS_SETTYPE_BATTLEGROUND",IF(G294&lt;&gt;"LIBSETS_SETTYPE_SPECIAL",IF(AI294&lt;&gt;"",VLOOKUP(AI294,'ESO zone constants'!$D$3:$H$4951,5,FALSE),""),""),"")</f>
        <v/>
      </c>
      <c r="AJ294" s="40"/>
      <c r="AK294" s="40"/>
      <c r="AL294" s="40"/>
      <c r="AM294" s="3" t="str">
        <f>IF(G294&lt;&gt;"LIBSETS_SETTYPE_BATTLEGROUND",IF(G294&lt;&gt;"LIBSETS_SETTYPE_SPECIAL",IF(AN294&lt;&gt;"",VLOOKUP(AN294,'ESO zone constants'!$D$3:$H$4951,5,FALSE),""),""),"")</f>
        <v/>
      </c>
      <c r="AO294" s="40"/>
      <c r="AP294" s="40"/>
      <c r="AQ294" s="40"/>
      <c r="AR294" s="3" t="str">
        <f>IF(G294&lt;&gt;"LIBSETS_SETTYPE_BATTLEGROUND",IF(G294&lt;&gt;"LIBSETS_SETTYPE_SPECIAL",IF(AS294&lt;&gt;"",VLOOKUP(AS294,'ESO zone constants'!$D$3:$H$4951,5,FALSE),""),""),"")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constants'!$D$3:$H$9999,5,FALSE),""),"")</f>
        <v>974</v>
      </c>
      <c r="Q295" t="str">
        <f>IF(AND(O295&lt;&gt;"",NOT(ISERROR(O295))),O295, IF(AND(K295&lt;&gt;"",K295&gt;0,NOT(ISERROR(K295))),VLOOKUP(K295,'ESO wayshrine node constants'!$A$3:$D$9986,4,FALSE),""))</f>
        <v>Falkreath Hold</v>
      </c>
      <c r="S295" s="19" t="str">
        <f>IF(AND(R295&lt;&gt;"",NOT(ISERROR(R295))),R295,IF(P295&lt;&gt;"",IF(NOT(ISERROR(VLOOKUP(P295,'ESO Dungeon constants'!$D$3:$H$9999,5,FALSE))),VLOOKUP(P295,'ESO Dungeon constants'!$D$3:$I$9999,6,FALSE),VLOOKUP(P295,'ESO zone constants'!$H$3:$K$9985,4,FALSE)),""))</f>
        <v>DLC_HORNS_OF_THE_REACH</v>
      </c>
      <c r="T295" s="3" t="str">
        <f>IF(S295&lt;&gt;"",VLOOKUP(S295,'LibSets constants'!$B$4:$C$1000,2,FALSE),"")</f>
        <v>Horns of the Reach</v>
      </c>
      <c r="U295" s="33" t="s">
        <v>1726</v>
      </c>
      <c r="V295" s="40" t="s">
        <v>1528</v>
      </c>
      <c r="W295" s="40" t="s">
        <v>1814</v>
      </c>
      <c r="X295" s="3" t="str">
        <f>IF(G295&lt;&gt;"LIBSETS_SETTYPE_BATTLEGROUND",IF(G295&lt;&gt;"LIBSETS_SETTYPE_SPECIAL",IF(Y295&lt;&gt;"",VLOOKUP(Y295,'ESO zone constants'!$D$3:$H$4951,5,FALSE),""),""),"")</f>
        <v/>
      </c>
      <c r="Z295" s="40"/>
      <c r="AA295" s="40"/>
      <c r="AB295" s="40"/>
      <c r="AC295" s="3" t="str">
        <f>IF(G295&lt;&gt;"LIBSETS_SETTYPE_BATTLEGROUND",IF(G295&lt;&gt;"LIBSETS_SETTYPE_SPECIAL",IF(AD295&lt;&gt;"",VLOOKUP(AD295,'ESO zone constants'!$D$3:$H$4951,5,FALSE),""),""),"")</f>
        <v/>
      </c>
      <c r="AE295" s="40"/>
      <c r="AF295" s="40"/>
      <c r="AG295" s="40"/>
      <c r="AH295" s="3" t="str">
        <f>IF(G295&lt;&gt;"LIBSETS_SETTYPE_BATTLEGROUND",IF(G295&lt;&gt;"LIBSETS_SETTYPE_SPECIAL",IF(AI295&lt;&gt;"",VLOOKUP(AI295,'ESO zone constants'!$D$3:$H$4951,5,FALSE),""),""),"")</f>
        <v/>
      </c>
      <c r="AJ295" s="40"/>
      <c r="AK295" s="40"/>
      <c r="AL295" s="40"/>
      <c r="AM295" s="3" t="str">
        <f>IF(G295&lt;&gt;"LIBSETS_SETTYPE_BATTLEGROUND",IF(G295&lt;&gt;"LIBSETS_SETTYPE_SPECIAL",IF(AN295&lt;&gt;"",VLOOKUP(AN295,'ESO zone constants'!$D$3:$H$4951,5,FALSE),""),""),"")</f>
        <v/>
      </c>
      <c r="AO295" s="40"/>
      <c r="AP295" s="40"/>
      <c r="AQ295" s="40"/>
      <c r="AR295" s="3" t="str">
        <f>IF(G295&lt;&gt;"LIBSETS_SETTYPE_BATTLEGROUND",IF(G295&lt;&gt;"LIBSETS_SETTYPE_SPECIAL",IF(AS295&lt;&gt;"",VLOOKUP(AS295,'ESO zone constants'!$D$3:$H$4951,5,FALSE),""),""),"")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19</v>
      </c>
      <c r="B296" t="s">
        <v>738</v>
      </c>
      <c r="C296" t="s">
        <v>739</v>
      </c>
      <c r="D296" s="3">
        <f t="shared" si="24"/>
        <v>19</v>
      </c>
      <c r="G296" s="8" t="s">
        <v>1652</v>
      </c>
      <c r="I296" t="s">
        <v>97</v>
      </c>
      <c r="J296" t="s">
        <v>97</v>
      </c>
      <c r="K296">
        <v>185</v>
      </c>
      <c r="L296">
        <v>185</v>
      </c>
      <c r="M296">
        <v>185</v>
      </c>
      <c r="N296">
        <v>0</v>
      </c>
      <c r="O296" s="70" t="s">
        <v>59</v>
      </c>
      <c r="P296" s="3">
        <f>IF(AND(G296&lt;&gt;"LIBSETS_SETTYPE_BATTLEGROUND",G296&lt;&gt;"LIBSETS_SETTYPE_SPECIAL",G296&lt;&gt;"LIBSETS_SETTYPE_MYTHIC"), IF(Q296&lt;&gt;"",VLOOKUP(Q296,'ESO zone constants'!$D$3:$H$9999,5,FALSE),""),"")</f>
        <v>31</v>
      </c>
      <c r="Q296" t="str">
        <f>IF(AND(O296&lt;&gt;"",NOT(ISERROR(O296))),O296, IF(AND(K296&lt;&gt;"",K296&gt;0,NOT(ISERROR(K296))),VLOOKUP(K296,'ESO wayshrine node constants'!$A$3:$D$9986,4,FALSE),""))</f>
        <v>Selene's Web</v>
      </c>
      <c r="S296" s="19" t="str">
        <f>IF(AND(R296&lt;&gt;"",NOT(ISERROR(R296))),R296,IF(P296&lt;&gt;"",IF(NOT(ISERROR(VLOOKUP(P296,'ESO Dungeon constants'!$D$3:$H$9999,5,FALSE))),VLOOKUP(P296,'ESO Dungeon constants'!$D$3:$I$9999,6,FALSE),VLOOKUP(P296,'ESO zone constants'!$H$3:$K$9985,4,FALSE)),""))</f>
        <v>DLC_BASE_GAME</v>
      </c>
      <c r="T296" s="3" t="str">
        <f>IF(S296&lt;&gt;"",VLOOKUP(S296,'LibSets constants'!$B$4:$C$1000,2,FALSE),"")</f>
        <v>Included in base game</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constants'!$D$3:$H$4951,5,FALSE),""),""),"")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constants'!$D$3:$H$4951,5,FALSE),""),""),"")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constants'!$D$3:$H$4951,5,FALSE),""),""),"")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constants'!$D$3:$H$4951,5,FALSE),""),""),"")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constants'!$D$3:$H$4951,5,FALSE),""),""),"")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[19] = {wayshrines={185,185,185,}, dlcId=DLC_BASE_GAME</v>
      </c>
      <c r="AX296" s="21" t="str">
        <f t="shared" si="26"/>
        <v>, zoneIds={31}, veteran=false</v>
      </c>
      <c r="AY296" s="21" t="str">
        <f t="shared" si="27"/>
        <v>, setType=LIBSETS_SETTYPE_DUNGEON</v>
      </c>
      <c r="AZ296" s="21" t="str">
        <f t="shared" si="28"/>
        <v>},</v>
      </c>
      <c r="BA296" s="21" t="str">
        <f t="shared" si="29"/>
        <v xml:space="preserve"> --Vestments of the Warlock / Gewänder des Hexers   [Selene's Web]</v>
      </c>
    </row>
    <row r="297" spans="1:53" x14ac:dyDescent="0.25">
      <c r="A297" s="12">
        <v>71</v>
      </c>
      <c r="B297" t="s">
        <v>832</v>
      </c>
      <c r="C297" t="s">
        <v>833</v>
      </c>
      <c r="D297" s="3">
        <f t="shared" si="24"/>
        <v>71</v>
      </c>
      <c r="E297" s="43"/>
      <c r="G297" s="8" t="s">
        <v>1652</v>
      </c>
      <c r="I297" t="s">
        <v>97</v>
      </c>
      <c r="J297" t="s">
        <v>97</v>
      </c>
      <c r="K297">
        <v>185</v>
      </c>
      <c r="L297">
        <v>185</v>
      </c>
      <c r="M297">
        <v>185</v>
      </c>
      <c r="N297">
        <v>0</v>
      </c>
      <c r="O297" s="70" t="s">
        <v>59</v>
      </c>
      <c r="P297" s="3">
        <f>IF(AND(G297&lt;&gt;"LIBSETS_SETTYPE_BATTLEGROUND",G297&lt;&gt;"LIBSETS_SETTYPE_SPECIAL",G297&lt;&gt;"LIBSETS_SETTYPE_MYTHIC"), IF(Q297&lt;&gt;"",VLOOKUP(Q297,'ESO zone constants'!$D$3:$H$9999,5,FALSE),""),"")</f>
        <v>31</v>
      </c>
      <c r="Q297" t="str">
        <f>IF(AND(O297&lt;&gt;"",NOT(ISERROR(O297))),O297, IF(AND(K297&lt;&gt;"",K297&gt;0,NOT(ISERROR(K297))),VLOOKUP(K297,'ESO wayshrine node constants'!$A$3:$D$9986,4,FALSE),""))</f>
        <v>Selene's Web</v>
      </c>
      <c r="S297" s="19" t="str">
        <f>IF(AND(R297&lt;&gt;"",NOT(ISERROR(R297))),R297,IF(P297&lt;&gt;"",IF(NOT(ISERROR(VLOOKUP(P297,'ESO Dungeon constants'!$D$3:$H$9999,5,FALSE))),VLOOKUP(P297,'ESO Dungeon constants'!$D$3:$I$9999,6,FALSE),VLOOKUP(P297,'ESO zone constants'!$H$3:$K$9985,4,FALSE)),""))</f>
        <v>DLC_BASE_GAME</v>
      </c>
      <c r="T297" s="3" t="str">
        <f>IF(S297&lt;&gt;"",VLOOKUP(S297,'LibSets constants'!$B$4:$C$1000,2,FALSE),"")</f>
        <v>Included in base game</v>
      </c>
      <c r="V297" s="3" t="str">
        <f>IF(U297&lt;&gt;"",IF(U297&lt;&gt;"LIBSETS_DROP_MECHANIC_MONSTER_NAME",VLOOKUP(U297,'LibSets constants'!$I$4:$L$1000,3,FALSE),""),"")</f>
        <v/>
      </c>
      <c r="W297" s="3" t="str">
        <f>IF(U297&lt;&gt;"",IF(U297&lt;&gt;"LIBSETS_DROP_MECHANIC_MONSTER_NAME",VLOOKUP(U297,'LibSets constants'!$I$4:$L$1000,4,FALSE),""),"")</f>
        <v/>
      </c>
      <c r="X297" s="3" t="str">
        <f>IF(G297&lt;&gt;"LIBSETS_SETTYPE_BATTLEGROUND",IF(G297&lt;&gt;"LIBSETS_SETTYPE_SPECIAL",IF(Y297&lt;&gt;"",VLOOKUP(Y297,'ESO zone constants'!$D$3:$H$4951,5,FALSE),""),""),"")</f>
        <v/>
      </c>
      <c r="AA297" s="3" t="str">
        <f>IF(Z297&lt;&gt;"",IF(Z297&lt;&gt;"LIBSETS_DROP_MECHANIC_MONSTER_NAME",VLOOKUP(Z297,'LibSets constants'!$I$4:$L$1000,3,FALSE),""),"")</f>
        <v/>
      </c>
      <c r="AB297" s="3" t="str">
        <f>IF(Z297&lt;&gt;"",IF(Z297&lt;&gt;"LIBSETS_DROP_MECHANIC_MONSTER_NAME",VLOOKUP(Z297,'LibSets constants'!$I$4:$L$1000,4,FALSE),""),"")</f>
        <v/>
      </c>
      <c r="AC297" s="3" t="str">
        <f>IF(G297&lt;&gt;"LIBSETS_SETTYPE_BATTLEGROUND",IF(G297&lt;&gt;"LIBSETS_SETTYPE_SPECIAL",IF(AD297&lt;&gt;"",VLOOKUP(AD297,'ESO zone constants'!$D$3:$H$4951,5,FALSE),""),""),"")</f>
        <v/>
      </c>
      <c r="AF297" s="3" t="str">
        <f>IF(AE297&lt;&gt;"",IF(AE297&lt;&gt;"LIBSETS_DROP_MECHANIC_MONSTER_NAME",VLOOKUP(AE297,'LibSets constants'!$I$4:$L$1000,3,FALSE),""),"")</f>
        <v/>
      </c>
      <c r="AG297" s="3" t="str">
        <f>IF(AE297&lt;&gt;"",IF(AE297&lt;&gt;"LIBSETS_DROP_MECHANIC_MONSTER_NAME",VLOOKUP(AE297,'LibSets constants'!$I$4:$L$1000,4,FALSE),""),"")</f>
        <v/>
      </c>
      <c r="AH297" s="3" t="str">
        <f>IF(G297&lt;&gt;"LIBSETS_SETTYPE_BATTLEGROUND",IF(G297&lt;&gt;"LIBSETS_SETTYPE_SPECIAL",IF(AI297&lt;&gt;"",VLOOKUP(AI297,'ESO zone constants'!$D$3:$H$4951,5,FALSE),""),""),"")</f>
        <v/>
      </c>
      <c r="AK297" s="3" t="str">
        <f>IF(AJ297&lt;&gt;"",IF(AJ297&lt;&gt;"LIBSETS_DROP_MECHANIC_MONSTER_NAME",VLOOKUP(AJ297,'LibSets constants'!$I$4:$L$1000,3,FALSE),""),"")</f>
        <v/>
      </c>
      <c r="AL297" s="3" t="str">
        <f>IF(AJ297&lt;&gt;"",IF(AJ297&lt;&gt;"LIBSETS_DROP_MECHANIC_MONSTER_NAME",VLOOKUP(AJ297,'LibSets constants'!$I$4:$L$1000,4,FALSE),""),"")</f>
        <v/>
      </c>
      <c r="AM297" s="3" t="str">
        <f>IF(G297&lt;&gt;"LIBSETS_SETTYPE_BATTLEGROUND",IF(G297&lt;&gt;"LIBSETS_SETTYPE_SPECIAL",IF(AN297&lt;&gt;"",VLOOKUP(AN297,'ESO zone constants'!$D$3:$H$4951,5,FALSE),""),""),"")</f>
        <v/>
      </c>
      <c r="AP297" s="3" t="str">
        <f>IF(AO297&lt;&gt;"",IF(AO297&lt;&gt;"LIBSETS_DROP_MECHANIC_MONSTER_NAME",VLOOKUP(AO297,'LibSets constants'!$I$4:$L$1000,3,FALSE),""),"")</f>
        <v/>
      </c>
      <c r="AQ297" s="3" t="str">
        <f>IF(AO297&lt;&gt;"",IF(AO297&lt;&gt;"LIBSETS_DROP_MECHANIC_MONSTER_NAME",VLOOKUP(AO297,'LibSets constants'!$I$4:$L$1000,4,FALSE),""),"")</f>
        <v/>
      </c>
      <c r="AR297" s="3" t="str">
        <f>IF(G297&lt;&gt;"LIBSETS_SETTYPE_BATTLEGROUND",IF(G297&lt;&gt;"LIBSETS_SETTYPE_SPECIAL",IF(AS297&lt;&gt;"",VLOOKUP(AS297,'ESO zone constants'!$D$3:$H$4951,5,FALSE),""),""),"")</f>
        <v/>
      </c>
      <c r="AU297" s="3" t="str">
        <f>IF(AT297&lt;&gt;"",IF(AT297&lt;&gt;"LIBSETS_DROP_MECHANIC_MONSTER_NAME",VLOOKUP(AT297,'LibSets constants'!$I$4:$L$1000,3,FALSE),""),"")</f>
        <v/>
      </c>
      <c r="AV297" s="3" t="str">
        <f>IF(AT297&lt;&gt;"",IF(AT297&lt;&gt;"LIBSETS_DROP_MECHANIC_MONSTER_NAME",VLOOKUP(AT297,'LibSets constants'!$I$4:$L$1000,4,FALSE),""),"")</f>
        <v/>
      </c>
      <c r="AW297" s="21" t="str">
        <f t="shared" si="25"/>
        <v>[71] = {wayshrines={185,185,185,}, dlcId=DLC_BASE_GAME</v>
      </c>
      <c r="AX297" s="21" t="str">
        <f t="shared" si="26"/>
        <v>, zoneIds={31}, veteran=false</v>
      </c>
      <c r="AY297" s="21" t="str">
        <f t="shared" si="27"/>
        <v>, setType=LIBSETS_SETTYPE_DUNGEON</v>
      </c>
      <c r="AZ297" s="21" t="str">
        <f t="shared" si="28"/>
        <v>},</v>
      </c>
      <c r="BA297" s="21" t="str">
        <f t="shared" si="29"/>
        <v xml:space="preserve"> --Durok's Bane / Duroks Fluch   [Selene's Web]</v>
      </c>
    </row>
    <row r="298" spans="1:53" x14ac:dyDescent="0.25">
      <c r="A298" s="12">
        <v>123</v>
      </c>
      <c r="B298" t="s">
        <v>933</v>
      </c>
      <c r="C298" t="s">
        <v>934</v>
      </c>
      <c r="D298" s="3">
        <f t="shared" si="24"/>
        <v>123</v>
      </c>
      <c r="G298" s="8" t="s">
        <v>1652</v>
      </c>
      <c r="I298" t="s">
        <v>97</v>
      </c>
      <c r="J298" t="s">
        <v>97</v>
      </c>
      <c r="K298">
        <v>185</v>
      </c>
      <c r="L298">
        <v>185</v>
      </c>
      <c r="M298">
        <v>185</v>
      </c>
      <c r="N298">
        <v>0</v>
      </c>
      <c r="O298" s="70" t="s">
        <v>59</v>
      </c>
      <c r="P298" s="3">
        <f>IF(AND(G298&lt;&gt;"LIBSETS_SETTYPE_BATTLEGROUND",G298&lt;&gt;"LIBSETS_SETTYPE_SPECIAL",G298&lt;&gt;"LIBSETS_SETTYPE_MYTHIC"), IF(Q298&lt;&gt;"",VLOOKUP(Q298,'ESO zone constants'!$D$3:$H$9999,5,FALSE),""),"")</f>
        <v>31</v>
      </c>
      <c r="Q298" t="str">
        <f>IF(AND(O298&lt;&gt;"",NOT(ISERROR(O298))),O298, IF(AND(K298&lt;&gt;"",K298&gt;0,NOT(ISERROR(K298))),VLOOKUP(K298,'ESO wayshrine node constants'!$A$3:$D$9986,4,FALSE),""))</f>
        <v>Selene's Web</v>
      </c>
      <c r="S298" s="19" t="str">
        <f>IF(AND(R298&lt;&gt;"",NOT(ISERROR(R298))),R298,IF(P298&lt;&gt;"",IF(NOT(ISERROR(VLOOKUP(P298,'ESO Dungeon constants'!$D$3:$H$9999,5,FALSE))),VLOOKUP(P298,'ESO Dungeon constants'!$D$3:$I$9999,6,FALSE),VLOOKUP(P298,'ESO zone constants'!$H$3:$K$9985,4,FALSE)),""))</f>
        <v>DLC_BASE_GAME</v>
      </c>
      <c r="T298" s="3" t="str">
        <f>IF(S298&lt;&gt;"",VLOOKUP(S298,'LibSets constants'!$B$4:$C$1000,2,FALSE),"")</f>
        <v>Included in base game</v>
      </c>
      <c r="V298" s="3" t="str">
        <f>IF(U298&lt;&gt;"",IF(U298&lt;&gt;"LIBSETS_DROP_MECHANIC_MONSTER_NAME",VLOOKUP(U298,'LibSets constants'!$I$4:$L$1000,3,FALSE),""),"")</f>
        <v/>
      </c>
      <c r="W298" s="3" t="str">
        <f>IF(U298&lt;&gt;"",IF(U298&lt;&gt;"LIBSETS_DROP_MECHANIC_MONSTER_NAME",VLOOKUP(U298,'LibSets constants'!$I$4:$L$1000,4,FALSE),""),"")</f>
        <v/>
      </c>
      <c r="X298" s="3" t="str">
        <f>IF(G298&lt;&gt;"LIBSETS_SETTYPE_BATTLEGROUND",IF(G298&lt;&gt;"LIBSETS_SETTYPE_SPECIAL",IF(Y298&lt;&gt;"",VLOOKUP(Y298,'ESO zone constants'!$D$3:$H$4951,5,FALSE),""),""),"")</f>
        <v/>
      </c>
      <c r="AA298" s="3" t="str">
        <f>IF(Z298&lt;&gt;"",IF(Z298&lt;&gt;"LIBSETS_DROP_MECHANIC_MONSTER_NAME",VLOOKUP(Z298,'LibSets constants'!$I$4:$L$1000,3,FALSE),""),"")</f>
        <v/>
      </c>
      <c r="AB298" s="3" t="str">
        <f>IF(Z298&lt;&gt;"",IF(Z298&lt;&gt;"LIBSETS_DROP_MECHANIC_MONSTER_NAME",VLOOKUP(Z298,'LibSets constants'!$I$4:$L$1000,4,FALSE),""),"")</f>
        <v/>
      </c>
      <c r="AC298" s="3" t="str">
        <f>IF(G298&lt;&gt;"LIBSETS_SETTYPE_BATTLEGROUND",IF(G298&lt;&gt;"LIBSETS_SETTYPE_SPECIAL",IF(AD298&lt;&gt;"",VLOOKUP(AD298,'ESO zone constants'!$D$3:$H$4951,5,FALSE),""),""),"")</f>
        <v/>
      </c>
      <c r="AF298" s="3" t="str">
        <f>IF(AE298&lt;&gt;"",IF(AE298&lt;&gt;"LIBSETS_DROP_MECHANIC_MONSTER_NAME",VLOOKUP(AE298,'LibSets constants'!$I$4:$L$1000,3,FALSE),""),"")</f>
        <v/>
      </c>
      <c r="AG298" s="3" t="str">
        <f>IF(AE298&lt;&gt;"",IF(AE298&lt;&gt;"LIBSETS_DROP_MECHANIC_MONSTER_NAME",VLOOKUP(AE298,'LibSets constants'!$I$4:$L$1000,4,FALSE),""),"")</f>
        <v/>
      </c>
      <c r="AH298" s="3" t="str">
        <f>IF(G298&lt;&gt;"LIBSETS_SETTYPE_BATTLEGROUND",IF(G298&lt;&gt;"LIBSETS_SETTYPE_SPECIAL",IF(AI298&lt;&gt;"",VLOOKUP(AI298,'ESO zone constants'!$D$3:$H$4951,5,FALSE),""),""),"")</f>
        <v/>
      </c>
      <c r="AK298" s="3" t="str">
        <f>IF(AJ298&lt;&gt;"",IF(AJ298&lt;&gt;"LIBSETS_DROP_MECHANIC_MONSTER_NAME",VLOOKUP(AJ298,'LibSets constants'!$I$4:$L$1000,3,FALSE),""),"")</f>
        <v/>
      </c>
      <c r="AL298" s="3" t="str">
        <f>IF(AJ298&lt;&gt;"",IF(AJ298&lt;&gt;"LIBSETS_DROP_MECHANIC_MONSTER_NAME",VLOOKUP(AJ298,'LibSets constants'!$I$4:$L$1000,4,FALSE),""),"")</f>
        <v/>
      </c>
      <c r="AM298" s="3" t="str">
        <f>IF(G298&lt;&gt;"LIBSETS_SETTYPE_BATTLEGROUND",IF(G298&lt;&gt;"LIBSETS_SETTYPE_SPECIAL",IF(AN298&lt;&gt;"",VLOOKUP(AN298,'ESO zone constants'!$D$3:$H$4951,5,FALSE),""),""),"")</f>
        <v/>
      </c>
      <c r="AP298" s="3" t="str">
        <f>IF(AO298&lt;&gt;"",IF(AO298&lt;&gt;"LIBSETS_DROP_MECHANIC_MONSTER_NAME",VLOOKUP(AO298,'LibSets constants'!$I$4:$L$1000,3,FALSE),""),"")</f>
        <v/>
      </c>
      <c r="AQ298" s="3" t="str">
        <f>IF(AO298&lt;&gt;"",IF(AO298&lt;&gt;"LIBSETS_DROP_MECHANIC_MONSTER_NAME",VLOOKUP(AO298,'LibSets constants'!$I$4:$L$1000,4,FALSE),""),"")</f>
        <v/>
      </c>
      <c r="AR298" s="3" t="str">
        <f>IF(G298&lt;&gt;"LIBSETS_SETTYPE_BATTLEGROUND",IF(G298&lt;&gt;"LIBSETS_SETTYPE_SPECIAL",IF(AS298&lt;&gt;"",VLOOKUP(AS298,'ESO zone constants'!$D$3:$H$4951,5,FALSE),""),""),"")</f>
        <v/>
      </c>
      <c r="AU298" s="3" t="str">
        <f>IF(AT298&lt;&gt;"",IF(AT298&lt;&gt;"LIBSETS_DROP_MECHANIC_MONSTER_NAME",VLOOKUP(AT298,'LibSets constants'!$I$4:$L$1000,3,FALSE),""),"")</f>
        <v/>
      </c>
      <c r="AV298" s="3" t="str">
        <f>IF(AT298&lt;&gt;"",IF(AT298&lt;&gt;"LIBSETS_DROP_MECHANIC_MONSTER_NAME",VLOOKUP(AT298,'LibSets constants'!$I$4:$L$1000,4,FALSE),""),"")</f>
        <v/>
      </c>
      <c r="AW298" s="21" t="str">
        <f t="shared" si="25"/>
        <v>[123] = {wayshrines={185,185,185,}, dlcId=DLC_BASE_GAME</v>
      </c>
      <c r="AX298" s="21" t="str">
        <f t="shared" si="26"/>
        <v>, zoneIds={31}, veteran=false</v>
      </c>
      <c r="AY298" s="21" t="str">
        <f t="shared" si="27"/>
        <v>, setType=LIBSETS_SETTYPE_DUNGEON</v>
      </c>
      <c r="AZ298" s="21" t="str">
        <f t="shared" si="28"/>
        <v>},</v>
      </c>
      <c r="BA298" s="21" t="str">
        <f t="shared" si="29"/>
        <v xml:space="preserve"> --Hircine's Veneer / Hircines Schein   [Selene's Web]</v>
      </c>
    </row>
    <row r="299" spans="1:53" x14ac:dyDescent="0.25">
      <c r="A299" s="12">
        <v>35</v>
      </c>
      <c r="B299" t="s">
        <v>770</v>
      </c>
      <c r="C299" t="s">
        <v>771</v>
      </c>
      <c r="D299" s="3">
        <f t="shared" si="24"/>
        <v>35</v>
      </c>
      <c r="G299" s="8" t="s">
        <v>1652</v>
      </c>
      <c r="I299" t="s">
        <v>97</v>
      </c>
      <c r="J299" t="s">
        <v>97</v>
      </c>
      <c r="K299">
        <v>193</v>
      </c>
      <c r="L299">
        <v>193</v>
      </c>
      <c r="M299">
        <v>193</v>
      </c>
      <c r="N299">
        <v>0</v>
      </c>
      <c r="O299" s="70" t="s">
        <v>66</v>
      </c>
      <c r="P299" s="3">
        <f>IF(AND(G299&lt;&gt;"LIBSETS_SETTYPE_BATTLEGROUND",G299&lt;&gt;"LIBSETS_SETTYPE_SPECIAL",G299&lt;&gt;"LIBSETS_SETTYPE_MYTHIC"), IF(Q299&lt;&gt;"",VLOOKUP(Q299,'ESO zone constants'!$D$3:$H$9999,5,FALSE),""),"")</f>
        <v>144</v>
      </c>
      <c r="Q299" t="str">
        <f>IF(AND(O299&lt;&gt;"",NOT(ISERROR(O299))),O299, IF(AND(K299&lt;&gt;"",K299&gt;0,NOT(ISERROR(K299))),VLOOKUP(K299,'ESO wayshrine node constants'!$A$3:$D$9986,4,FALSE),""))</f>
        <v>Spindleclutch I</v>
      </c>
      <c r="S299" s="19" t="str">
        <f>IF(AND(R299&lt;&gt;"",NOT(ISERROR(R299))),R299,IF(P299&lt;&gt;"",IF(NOT(ISERROR(VLOOKUP(P299,'ESO Dungeon constants'!$D$3:$H$9999,5,FALSE))),VLOOKUP(P299,'ESO Dungeon constants'!$D$3:$I$9999,6,FALSE),VLOOKUP(P299,'ESO zone constants'!$H$3:$K$9985,4,FALSE)),""))</f>
        <v>DLC_BASE_GAME</v>
      </c>
      <c r="T299" s="3" t="str">
        <f>IF(S299&lt;&gt;"",VLOOKUP(S299,'LibSets constants'!$B$4:$C$1000,2,FALSE),"")</f>
        <v>Included in base game</v>
      </c>
      <c r="V299" s="3" t="str">
        <f>IF(U299&lt;&gt;"",IF(U299&lt;&gt;"LIBSETS_DROP_MECHANIC_MONSTER_NAME",VLOOKUP(U299,'LibSets constants'!$I$4:$L$1000,3,FALSE),""),"")</f>
        <v/>
      </c>
      <c r="W299" s="3" t="str">
        <f>IF(U299&lt;&gt;"",IF(U299&lt;&gt;"LIBSETS_DROP_MECHANIC_MONSTER_NAME",VLOOKUP(U299,'LibSets constants'!$I$4:$L$1000,4,FALSE),""),"")</f>
        <v/>
      </c>
      <c r="X299" s="3">
        <f>IF(G299&lt;&gt;"LIBSETS_SETTYPE_BATTLEGROUND",IF(G299&lt;&gt;"LIBSETS_SETTYPE_SPECIAL",IF(Y299&lt;&gt;"",VLOOKUP(Y299,'ESO zone constants'!$D$3:$H$4951,5,FALSE),""),""),"")</f>
        <v>936</v>
      </c>
      <c r="Y299" t="s">
        <v>42</v>
      </c>
      <c r="AA299" s="3" t="str">
        <f>IF(Z299&lt;&gt;"",IF(Z299&lt;&gt;"LIBSETS_DROP_MECHANIC_MONSTER_NAME",VLOOKUP(Z299,'LibSets constants'!$I$4:$L$1000,3,FALSE),""),"")</f>
        <v/>
      </c>
      <c r="AB299" s="3" t="str">
        <f>IF(Z299&lt;&gt;"",IF(Z299&lt;&gt;"LIBSETS_DROP_MECHANIC_MONSTER_NAME",VLOOKUP(Z299,'LibSets constants'!$I$4:$L$1000,4,FALSE),""),"")</f>
        <v/>
      </c>
      <c r="AC299" s="3" t="str">
        <f>IF(G299&lt;&gt;"LIBSETS_SETTYPE_BATTLEGROUND",IF(G299&lt;&gt;"LIBSETS_SETTYPE_SPECIAL",IF(AD299&lt;&gt;"",VLOOKUP(AD299,'ESO zone constants'!$D$3:$H$4951,5,FALSE),""),""),"")</f>
        <v/>
      </c>
      <c r="AF299" s="3" t="str">
        <f>IF(AE299&lt;&gt;"",IF(AE299&lt;&gt;"LIBSETS_DROP_MECHANIC_MONSTER_NAME",VLOOKUP(AE299,'LibSets constants'!$I$4:$L$1000,3,FALSE),""),"")</f>
        <v/>
      </c>
      <c r="AG299" s="3" t="str">
        <f>IF(AE299&lt;&gt;"",IF(AE299&lt;&gt;"LIBSETS_DROP_MECHANIC_MONSTER_NAME",VLOOKUP(AE299,'LibSets constants'!$I$4:$L$1000,4,FALSE),""),"")</f>
        <v/>
      </c>
      <c r="AH299" s="3" t="str">
        <f>IF(G299&lt;&gt;"LIBSETS_SETTYPE_BATTLEGROUND",IF(G299&lt;&gt;"LIBSETS_SETTYPE_SPECIAL",IF(AI299&lt;&gt;"",VLOOKUP(AI299,'ESO zone constants'!$D$3:$H$4951,5,FALSE),""),""),"")</f>
        <v/>
      </c>
      <c r="AK299" s="3" t="str">
        <f>IF(AJ299&lt;&gt;"",IF(AJ299&lt;&gt;"LIBSETS_DROP_MECHANIC_MONSTER_NAME",VLOOKUP(AJ299,'LibSets constants'!$I$4:$L$1000,3,FALSE),""),"")</f>
        <v/>
      </c>
      <c r="AL299" s="3" t="str">
        <f>IF(AJ299&lt;&gt;"",IF(AJ299&lt;&gt;"LIBSETS_DROP_MECHANIC_MONSTER_NAME",VLOOKUP(AJ299,'LibSets constants'!$I$4:$L$1000,4,FALSE),""),"")</f>
        <v/>
      </c>
      <c r="AM299" s="3" t="str">
        <f>IF(G299&lt;&gt;"LIBSETS_SETTYPE_BATTLEGROUND",IF(G299&lt;&gt;"LIBSETS_SETTYPE_SPECIAL",IF(AN299&lt;&gt;"",VLOOKUP(AN299,'ESO zone constants'!$D$3:$H$4951,5,FALSE),""),""),"")</f>
        <v/>
      </c>
      <c r="AP299" s="3" t="str">
        <f>IF(AO299&lt;&gt;"",IF(AO299&lt;&gt;"LIBSETS_DROP_MECHANIC_MONSTER_NAME",VLOOKUP(AO299,'LibSets constants'!$I$4:$L$1000,3,FALSE),""),"")</f>
        <v/>
      </c>
      <c r="AQ299" s="3" t="str">
        <f>IF(AO299&lt;&gt;"",IF(AO299&lt;&gt;"LIBSETS_DROP_MECHANIC_MONSTER_NAME",VLOOKUP(AO299,'LibSets constants'!$I$4:$L$1000,4,FALSE),""),"")</f>
        <v/>
      </c>
      <c r="AR299" s="3" t="str">
        <f>IF(G299&lt;&gt;"LIBSETS_SETTYPE_BATTLEGROUND",IF(G299&lt;&gt;"LIBSETS_SETTYPE_SPECIAL",IF(AS299&lt;&gt;"",VLOOKUP(AS299,'ESO zone constants'!$D$3:$H$4951,5,FALSE),""),""),"")</f>
        <v/>
      </c>
      <c r="AU299" s="3" t="str">
        <f>IF(AT299&lt;&gt;"",IF(AT299&lt;&gt;"LIBSETS_DROP_MECHANIC_MONSTER_NAME",VLOOKUP(AT299,'LibSets constants'!$I$4:$L$1000,3,FALSE),""),"")</f>
        <v/>
      </c>
      <c r="AV299" s="3" t="str">
        <f>IF(AT299&lt;&gt;"",IF(AT299&lt;&gt;"LIBSETS_DROP_MECHANIC_MONSTER_NAME",VLOOKUP(AT299,'LibSets constants'!$I$4:$L$1000,4,FALSE),""),"")</f>
        <v/>
      </c>
      <c r="AW299" s="21" t="str">
        <f t="shared" si="25"/>
        <v>[35] = {wayshrines={193,193,193,}, dlcId=DLC_BASE_GAME</v>
      </c>
      <c r="AX299" s="21" t="str">
        <f t="shared" si="26"/>
        <v>, zoneIds={144,936}, veteran=false</v>
      </c>
      <c r="AY299" s="21" t="str">
        <f t="shared" si="27"/>
        <v>, setType=LIBSETS_SETTYPE_DUNGEON</v>
      </c>
      <c r="AZ299" s="21" t="str">
        <f t="shared" si="28"/>
        <v>},</v>
      </c>
      <c r="BA299" s="21" t="str">
        <f t="shared" si="29"/>
        <v xml:space="preserve"> --Knightmare / Albtraumritter   [Spindleclutch I, Spindleclutch II]</v>
      </c>
    </row>
    <row r="300" spans="1:53" x14ac:dyDescent="0.25">
      <c r="A300" s="12">
        <v>55</v>
      </c>
      <c r="B300" t="s">
        <v>800</v>
      </c>
      <c r="C300" t="s">
        <v>801</v>
      </c>
      <c r="D300" s="3">
        <f t="shared" si="24"/>
        <v>55</v>
      </c>
      <c r="E300" s="43"/>
      <c r="G300" s="8" t="s">
        <v>1652</v>
      </c>
      <c r="I300" t="s">
        <v>97</v>
      </c>
      <c r="J300" t="s">
        <v>97</v>
      </c>
      <c r="K300">
        <v>193</v>
      </c>
      <c r="L300">
        <v>193</v>
      </c>
      <c r="M300">
        <v>193</v>
      </c>
      <c r="N300">
        <v>0</v>
      </c>
      <c r="O300" s="70" t="s">
        <v>66</v>
      </c>
      <c r="P300" s="3">
        <f>IF(AND(G300&lt;&gt;"LIBSETS_SETTYPE_BATTLEGROUND",G300&lt;&gt;"LIBSETS_SETTYPE_SPECIAL",G300&lt;&gt;"LIBSETS_SETTYPE_MYTHIC"), IF(Q300&lt;&gt;"",VLOOKUP(Q300,'ESO zone constants'!$D$3:$H$9999,5,FALSE),""),"")</f>
        <v>144</v>
      </c>
      <c r="Q300" t="str">
        <f>IF(AND(O300&lt;&gt;"",NOT(ISERROR(O300))),O300, IF(AND(K300&lt;&gt;"",K300&gt;0,NOT(ISERROR(K300))),VLOOKUP(K300,'ESO wayshrine node constants'!$A$3:$D$9986,4,FALSE),""))</f>
        <v>Spindleclutch I</v>
      </c>
      <c r="S300" s="19" t="str">
        <f>IF(AND(R300&lt;&gt;"",NOT(ISERROR(R300))),R300,IF(P300&lt;&gt;"",IF(NOT(ISERROR(VLOOKUP(P300,'ESO Dungeon constants'!$D$3:$H$9999,5,FALSE))),VLOOKUP(P300,'ESO Dungeon constants'!$D$3:$I$9999,6,FALSE),VLOOKUP(P300,'ESO zone constants'!$H$3:$K$9985,4,FALSE)),""))</f>
        <v>DLC_BASE_GAME</v>
      </c>
      <c r="T300" s="3" t="str">
        <f>IF(S300&lt;&gt;"",VLOOKUP(S300,'LibSets constants'!$B$4:$C$1000,2,FALSE),"")</f>
        <v>Included in base game</v>
      </c>
      <c r="V300" s="3" t="str">
        <f>IF(U300&lt;&gt;"",IF(U300&lt;&gt;"LIBSETS_DROP_MECHANIC_MONSTER_NAME",VLOOKUP(U300,'LibSets constants'!$I$4:$L$1000,3,FALSE),""),"")</f>
        <v/>
      </c>
      <c r="W300" s="3" t="str">
        <f>IF(U300&lt;&gt;"",IF(U300&lt;&gt;"LIBSETS_DROP_MECHANIC_MONSTER_NAME",VLOOKUP(U300,'LibSets constants'!$I$4:$L$1000,4,FALSE),""),"")</f>
        <v/>
      </c>
      <c r="X300" s="3">
        <f>IF(G300&lt;&gt;"LIBSETS_SETTYPE_BATTLEGROUND",IF(G300&lt;&gt;"LIBSETS_SETTYPE_SPECIAL",IF(Y300&lt;&gt;"",VLOOKUP(Y300,'ESO zone constants'!$D$3:$H$4951,5,FALSE),""),""),"")</f>
        <v>936</v>
      </c>
      <c r="Y300" t="s">
        <v>42</v>
      </c>
      <c r="AA300" s="3" t="str">
        <f>IF(Z300&lt;&gt;"",IF(Z300&lt;&gt;"LIBSETS_DROP_MECHANIC_MONSTER_NAME",VLOOKUP(Z300,'LibSets constants'!$I$4:$L$1000,3,FALSE),""),"")</f>
        <v/>
      </c>
      <c r="AB300" s="3" t="str">
        <f>IF(Z300&lt;&gt;"",IF(Z300&lt;&gt;"LIBSETS_DROP_MECHANIC_MONSTER_NAME",VLOOKUP(Z300,'LibSets constants'!$I$4:$L$1000,4,FALSE),""),"")</f>
        <v/>
      </c>
      <c r="AC300" s="3" t="str">
        <f>IF(G300&lt;&gt;"LIBSETS_SETTYPE_BATTLEGROUND",IF(G300&lt;&gt;"LIBSETS_SETTYPE_SPECIAL",IF(AD300&lt;&gt;"",VLOOKUP(AD300,'ESO zone constants'!$D$3:$H$4951,5,FALSE),""),""),"")</f>
        <v/>
      </c>
      <c r="AF300" s="3" t="str">
        <f>IF(AE300&lt;&gt;"",IF(AE300&lt;&gt;"LIBSETS_DROP_MECHANIC_MONSTER_NAME",VLOOKUP(AE300,'LibSets constants'!$I$4:$L$1000,3,FALSE),""),"")</f>
        <v/>
      </c>
      <c r="AG300" s="3" t="str">
        <f>IF(AE300&lt;&gt;"",IF(AE300&lt;&gt;"LIBSETS_DROP_MECHANIC_MONSTER_NAME",VLOOKUP(AE300,'LibSets constants'!$I$4:$L$1000,4,FALSE),""),"")</f>
        <v/>
      </c>
      <c r="AH300" s="3" t="str">
        <f>IF(G300&lt;&gt;"LIBSETS_SETTYPE_BATTLEGROUND",IF(G300&lt;&gt;"LIBSETS_SETTYPE_SPECIAL",IF(AI300&lt;&gt;"",VLOOKUP(AI300,'ESO zone constants'!$D$3:$H$4951,5,FALSE),""),""),"")</f>
        <v/>
      </c>
      <c r="AK300" s="3" t="str">
        <f>IF(AJ300&lt;&gt;"",IF(AJ300&lt;&gt;"LIBSETS_DROP_MECHANIC_MONSTER_NAME",VLOOKUP(AJ300,'LibSets constants'!$I$4:$L$1000,3,FALSE),""),"")</f>
        <v/>
      </c>
      <c r="AL300" s="3" t="str">
        <f>IF(AJ300&lt;&gt;"",IF(AJ300&lt;&gt;"LIBSETS_DROP_MECHANIC_MONSTER_NAME",VLOOKUP(AJ300,'LibSets constants'!$I$4:$L$1000,4,FALSE),""),"")</f>
        <v/>
      </c>
      <c r="AM300" s="3" t="str">
        <f>IF(G300&lt;&gt;"LIBSETS_SETTYPE_BATTLEGROUND",IF(G300&lt;&gt;"LIBSETS_SETTYPE_SPECIAL",IF(AN300&lt;&gt;"",VLOOKUP(AN300,'ESO zone constants'!$D$3:$H$4951,5,FALSE),""),""),"")</f>
        <v/>
      </c>
      <c r="AP300" s="3" t="str">
        <f>IF(AO300&lt;&gt;"",IF(AO300&lt;&gt;"LIBSETS_DROP_MECHANIC_MONSTER_NAME",VLOOKUP(AO300,'LibSets constants'!$I$4:$L$1000,3,FALSE),""),"")</f>
        <v/>
      </c>
      <c r="AQ300" s="3" t="str">
        <f>IF(AO300&lt;&gt;"",IF(AO300&lt;&gt;"LIBSETS_DROP_MECHANIC_MONSTER_NAME",VLOOKUP(AO300,'LibSets constants'!$I$4:$L$1000,4,FALSE),""),"")</f>
        <v/>
      </c>
      <c r="AR300" s="3" t="str">
        <f>IF(G300&lt;&gt;"LIBSETS_SETTYPE_BATTLEGROUND",IF(G300&lt;&gt;"LIBSETS_SETTYPE_SPECIAL",IF(AS300&lt;&gt;"",VLOOKUP(AS300,'ESO zone constants'!$D$3:$H$4951,5,FALSE),""),""),"")</f>
        <v/>
      </c>
      <c r="AU300" s="3" t="str">
        <f>IF(AT300&lt;&gt;"",IF(AT300&lt;&gt;"LIBSETS_DROP_MECHANIC_MONSTER_NAME",VLOOKUP(AT300,'LibSets constants'!$I$4:$L$1000,3,FALSE),""),"")</f>
        <v/>
      </c>
      <c r="AV300" s="3" t="str">
        <f>IF(AT300&lt;&gt;"",IF(AT300&lt;&gt;"LIBSETS_DROP_MECHANIC_MONSTER_NAME",VLOOKUP(AT300,'LibSets constants'!$I$4:$L$1000,4,FALSE),""),"")</f>
        <v/>
      </c>
      <c r="AW300" s="21" t="str">
        <f t="shared" si="25"/>
        <v>[55] = {wayshrines={193,193,193,}, dlcId=DLC_BASE_GAME</v>
      </c>
      <c r="AX300" s="21" t="str">
        <f t="shared" si="26"/>
        <v>, zoneIds={144,936}, veteran=false</v>
      </c>
      <c r="AY300" s="21" t="str">
        <f t="shared" si="27"/>
        <v>, setType=LIBSETS_SETTYPE_DUNGEON</v>
      </c>
      <c r="AZ300" s="21" t="str">
        <f t="shared" si="28"/>
        <v>},</v>
      </c>
      <c r="BA300" s="21" t="str">
        <f t="shared" si="29"/>
        <v xml:space="preserve"> --Prayer Shawl / Gebetstuch   [Spindleclutch I, Spindleclutch II]</v>
      </c>
    </row>
    <row r="301" spans="1:53" x14ac:dyDescent="0.25">
      <c r="A301" s="12">
        <v>296</v>
      </c>
      <c r="B301" t="s">
        <v>1189</v>
      </c>
      <c r="C301" t="s">
        <v>1190</v>
      </c>
      <c r="D301" s="3">
        <f t="shared" si="24"/>
        <v>296</v>
      </c>
      <c r="G301" s="8" t="s">
        <v>1652</v>
      </c>
      <c r="I301" t="s">
        <v>97</v>
      </c>
      <c r="J301" t="s">
        <v>97</v>
      </c>
      <c r="K301">
        <v>193</v>
      </c>
      <c r="L301">
        <v>193</v>
      </c>
      <c r="M301">
        <v>193</v>
      </c>
      <c r="N301">
        <v>0</v>
      </c>
      <c r="O301" s="70" t="s">
        <v>66</v>
      </c>
      <c r="P301" s="3">
        <f>IF(AND(G301&lt;&gt;"LIBSETS_SETTYPE_BATTLEGROUND",G301&lt;&gt;"LIBSETS_SETTYPE_SPECIAL",G301&lt;&gt;"LIBSETS_SETTYPE_MYTHIC"), IF(Q301&lt;&gt;"",VLOOKUP(Q301,'ESO zone constants'!$D$3:$H$9999,5,FALSE),""),"")</f>
        <v>144</v>
      </c>
      <c r="Q301" t="str">
        <f>IF(AND(O301&lt;&gt;"",NOT(ISERROR(O301))),O301, IF(AND(K301&lt;&gt;"",K301&gt;0,NOT(ISERROR(K301))),VLOOKUP(K301,'ESO wayshrine node constants'!$A$3:$D$9986,4,FALSE),""))</f>
        <v>Spindleclutch I</v>
      </c>
      <c r="S301" s="19" t="str">
        <f>IF(AND(R301&lt;&gt;"",NOT(ISERROR(R301))),R301,IF(P301&lt;&gt;"",IF(NOT(ISERROR(VLOOKUP(P301,'ESO Dungeon constants'!$D$3:$H$9999,5,FALSE))),VLOOKUP(P301,'ESO Dungeon constants'!$D$3:$I$9999,6,FALSE),VLOOKUP(P301,'ESO zone constants'!$H$3:$K$9985,4,FALSE)),""))</f>
        <v>DLC_BASE_GAME</v>
      </c>
      <c r="T301" s="3" t="str">
        <f>IF(S301&lt;&gt;"",VLOOKUP(S301,'LibSets constants'!$B$4:$C$1000,2,FALSE),"")</f>
        <v>Included in base game</v>
      </c>
      <c r="V301" s="44" t="str">
        <f>IF(U301&lt;&gt;"",IF(U301&lt;&gt;"LIBSETS_DROP_MECHANIC_MONSTER_NAME",VLOOKUP(U301,'LibSets constants'!$I$4:$L$1000,3,FALSE),""),"")</f>
        <v/>
      </c>
      <c r="W301" s="3" t="str">
        <f>IF(U301&lt;&gt;"",IF(U301&lt;&gt;"LIBSETS_DROP_MECHANIC_MONSTER_NAME",VLOOKUP(U301,'LibSets constants'!$I$4:$L$1000,4,FALSE),""),"")</f>
        <v/>
      </c>
      <c r="X301" s="3">
        <f>IF(G301&lt;&gt;"LIBSETS_SETTYPE_BATTLEGROUND",IF(G301&lt;&gt;"LIBSETS_SETTYPE_SPECIAL",IF(Y301&lt;&gt;"",VLOOKUP(Y301,'ESO zone constants'!$D$3:$H$4951,5,FALSE),""),""),"")</f>
        <v>936</v>
      </c>
      <c r="Y301" t="s">
        <v>42</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constants'!$D$3:$H$4951,5,FALSE),""),""),"")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constants'!$D$3:$H$4951,5,FALSE),""),""),"")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constants'!$D$3:$H$4951,5,FALSE),""),""),"")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constants'!$D$3:$H$4951,5,FALSE),""),""),"")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[296] = {wayshrines={193,193,193,}, dlcId=DLC_BASE_GAME</v>
      </c>
      <c r="AX301" s="21" t="str">
        <f t="shared" si="26"/>
        <v>, zoneIds={144,936}, veteran=false</v>
      </c>
      <c r="AY301" s="21" t="str">
        <f t="shared" si="27"/>
        <v>, setType=LIBSETS_SETTYPE_DUNGEON</v>
      </c>
      <c r="AZ301" s="21" t="str">
        <f t="shared" si="28"/>
        <v>},</v>
      </c>
      <c r="BA301" s="21" t="str">
        <f t="shared" si="29"/>
        <v xml:space="preserve"> --Spelunker / Höhlenforscher   [Spindleclutch I, Spindleclutch II]</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constants'!$D$3:$H$9999,5,FALSE),""),"")</f>
        <v>1009</v>
      </c>
      <c r="Q302" t="str">
        <f>IF(AND(O302&lt;&gt;"",NOT(ISERROR(O302))),O302, IF(AND(K302&lt;&gt;"",K302&gt;0,NOT(ISERROR(K302))),VLOOKUP(K302,'ESO wayshrine node constants'!$A$3:$D$9986,4,FALSE),""))</f>
        <v>Fang Lair</v>
      </c>
      <c r="S302" s="19" t="str">
        <f>IF(AND(R302&lt;&gt;"",NOT(ISERROR(R302))),R302,IF(P302&lt;&gt;"",IF(NOT(ISERROR(VLOOKUP(P302,'ESO Dungeon constants'!$D$3:$H$9999,5,FALSE))),VLOOKUP(P302,'ESO Dungeon constants'!$D$3:$I$9999,6,FALSE),VLOOKUP(P302,'ESO zone constants'!$H$3:$K$9985,4,FALSE)),""))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constants'!$D$3:$H$4951,5,FALSE),""),""),"")</f>
        <v/>
      </c>
      <c r="Z302" s="40"/>
      <c r="AA302" s="40"/>
      <c r="AB302" s="40"/>
      <c r="AC302" s="3" t="str">
        <f>IF(G302&lt;&gt;"LIBSETS_SETTYPE_BATTLEGROUND",IF(G302&lt;&gt;"LIBSETS_SETTYPE_SPECIAL",IF(AD302&lt;&gt;"",VLOOKUP(AD302,'ESO zone constants'!$D$3:$H$4951,5,FALSE),""),""),"")</f>
        <v/>
      </c>
      <c r="AE302" s="40"/>
      <c r="AF302" s="40"/>
      <c r="AG302" s="40"/>
      <c r="AH302" s="3" t="str">
        <f>IF(G302&lt;&gt;"LIBSETS_SETTYPE_BATTLEGROUND",IF(G302&lt;&gt;"LIBSETS_SETTYPE_SPECIAL",IF(AI302&lt;&gt;"",VLOOKUP(AI302,'ESO zone constants'!$D$3:$H$4951,5,FALSE),""),""),"")</f>
        <v/>
      </c>
      <c r="AJ302" s="40"/>
      <c r="AK302" s="40"/>
      <c r="AL302" s="40"/>
      <c r="AM302" s="3" t="str">
        <f>IF(G302&lt;&gt;"LIBSETS_SETTYPE_BATTLEGROUND",IF(G302&lt;&gt;"LIBSETS_SETTYPE_SPECIAL",IF(AN302&lt;&gt;"",VLOOKUP(AN302,'ESO zone constants'!$D$3:$H$4951,5,FALSE),""),""),"")</f>
        <v/>
      </c>
      <c r="AO302" s="40"/>
      <c r="AP302" s="40"/>
      <c r="AQ302" s="40"/>
      <c r="AR302" s="3" t="str">
        <f>IF(G302&lt;&gt;"LIBSETS_SETTYPE_BATTLEGROUND",IF(G302&lt;&gt;"LIBSETS_SETTYPE_SPECIAL",IF(AS302&lt;&gt;"",VLOOKUP(AS302,'ESO zone constants'!$D$3:$H$4951,5,FALSE),""),""),"")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constants'!$D$3:$H$9999,5,FALSE),""),"")</f>
        <v>1010</v>
      </c>
      <c r="Q303" t="str">
        <f>IF(AND(O303&lt;&gt;"",NOT(ISERROR(O303))),O303, IF(AND(K303&lt;&gt;"",K303&gt;0,NOT(ISERROR(K303))),VLOOKUP(K303,'ESO wayshrine node constants'!$A$3:$D$9986,4,FALSE),""))</f>
        <v>Scalecaller Peak</v>
      </c>
      <c r="S303" s="19" t="str">
        <f>IF(AND(R303&lt;&gt;"",NOT(ISERROR(R303))),R303,IF(P303&lt;&gt;"",IF(NOT(ISERROR(VLOOKUP(P303,'ESO Dungeon constants'!$D$3:$H$9999,5,FALSE))),VLOOKUP(P303,'ESO Dungeon constants'!$D$3:$I$9999,6,FALSE),VLOOKUP(P303,'ESO zone constants'!$H$3:$K$9985,4,FALSE)),""))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constants'!$D$3:$H$4951,5,FALSE),""),""),"")</f>
        <v/>
      </c>
      <c r="Z303" s="40"/>
      <c r="AA303" s="40"/>
      <c r="AB303" s="40"/>
      <c r="AC303" s="3" t="str">
        <f>IF(G303&lt;&gt;"LIBSETS_SETTYPE_BATTLEGROUND",IF(G303&lt;&gt;"LIBSETS_SETTYPE_SPECIAL",IF(AD303&lt;&gt;"",VLOOKUP(AD303,'ESO zone constants'!$D$3:$H$4951,5,FALSE),""),""),"")</f>
        <v/>
      </c>
      <c r="AE303" s="40"/>
      <c r="AF303" s="40"/>
      <c r="AG303" s="40"/>
      <c r="AH303" s="3" t="str">
        <f>IF(G303&lt;&gt;"LIBSETS_SETTYPE_BATTLEGROUND",IF(G303&lt;&gt;"LIBSETS_SETTYPE_SPECIAL",IF(AI303&lt;&gt;"",VLOOKUP(AI303,'ESO zone constants'!$D$3:$H$4951,5,FALSE),""),""),"")</f>
        <v/>
      </c>
      <c r="AJ303" s="40"/>
      <c r="AK303" s="40"/>
      <c r="AL303" s="40"/>
      <c r="AM303" s="3" t="str">
        <f>IF(G303&lt;&gt;"LIBSETS_SETTYPE_BATTLEGROUND",IF(G303&lt;&gt;"LIBSETS_SETTYPE_SPECIAL",IF(AN303&lt;&gt;"",VLOOKUP(AN303,'ESO zone constants'!$D$3:$H$4951,5,FALSE),""),""),"")</f>
        <v/>
      </c>
      <c r="AO303" s="40"/>
      <c r="AP303" s="40"/>
      <c r="AQ303" s="40"/>
      <c r="AR303" s="3" t="str">
        <f>IF(G303&lt;&gt;"LIBSETS_SETTYPE_BATTLEGROUND",IF(G303&lt;&gt;"LIBSETS_SETTYPE_SPECIAL",IF(AS303&lt;&gt;"",VLOOKUP(AS303,'ESO zone constants'!$D$3:$H$4951,5,FALSE),""),""),"")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constants'!$D$3:$H$9999,5,FALSE),""),"")</f>
        <v>980</v>
      </c>
      <c r="Q304" t="str">
        <f>IF(AND(O304&lt;&gt;"",NOT(ISERROR(O304))),O304, IF(AND(K304&lt;&gt;"",K304&gt;0,NOT(ISERROR(K304))),VLOOKUP(K304,'ESO wayshrine node constants'!$A$3:$D$9986,4,FALSE),""))</f>
        <v>Clockwork City</v>
      </c>
      <c r="S304" s="19" t="str">
        <f>IF(AND(R304&lt;&gt;"",NOT(ISERROR(R304))),R304,IF(P304&lt;&gt;"",IF(NOT(ISERROR(VLOOKUP(P304,'ESO Dungeon constants'!$D$3:$H$9999,5,FALSE))),VLOOKUP(P304,'ESO Dungeon constants'!$D$3:$I$9999,6,FALSE),VLOOKUP(P304,'ESO zone constants'!$H$3:$K$9985,4,FALSE)),""))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constants'!$D$3:$H$4951,5,FALSE),""),""),"")</f>
        <v>980</v>
      </c>
      <c r="Y304" t="str">
        <f>VLOOKUP(L304,'ESO wayshrine node constants'!$A$3:$D$9986,4,FALSE)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constants'!$D$3:$H$4951,5,FALSE),""),""),"")</f>
        <v>980</v>
      </c>
      <c r="AD304" t="str">
        <f>VLOOKUP(M304,'ESO wayshrine node constants'!$A$3:$D$9986,4,FALSE)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constants'!$D$3:$H$4951,5,FALSE),""),""),"")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constants'!$D$3:$H$4951,5,FALSE),""),""),"")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constants'!$D$3:$H$4951,5,FALSE),""),""),"")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constants'!$D$3:$H$9999,5,FALSE),""),"")</f>
        <v>980</v>
      </c>
      <c r="Q305" t="str">
        <f>IF(AND(O305&lt;&gt;"",NOT(ISERROR(O305))),O305, IF(AND(K305&lt;&gt;"",K305&gt;0,NOT(ISERROR(K305))),VLOOKUP(K305,'ESO wayshrine node constants'!$A$3:$D$9986,4,FALSE),""))</f>
        <v>Clockwork City</v>
      </c>
      <c r="S305" s="19" t="str">
        <f>IF(AND(R305&lt;&gt;"",NOT(ISERROR(R305))),R305,IF(P305&lt;&gt;"",IF(NOT(ISERROR(VLOOKUP(P305,'ESO Dungeon constants'!$D$3:$H$9999,5,FALSE))),VLOOKUP(P305,'ESO Dungeon constants'!$D$3:$I$9999,6,FALSE),VLOOKUP(P305,'ESO zone constants'!$H$3:$K$9985,4,FALSE)),""))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constants'!$D$3:$H$4951,5,FALSE),""),""),"")</f>
        <v>980</v>
      </c>
      <c r="Y305" t="str">
        <f>VLOOKUP(L305,'ESO wayshrine node constants'!$A$3:$D$9986,4,FALSE)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constants'!$D$3:$H$4951,5,FALSE),""),""),"")</f>
        <v>980</v>
      </c>
      <c r="AD305" t="str">
        <f>VLOOKUP(M305,'ESO wayshrine node constants'!$A$3:$D$9986,4,FALSE)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constants'!$D$3:$H$4951,5,FALSE),""),""),"")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constants'!$D$3:$H$4951,5,FALSE),""),""),"")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constants'!$D$3:$H$4951,5,FALSE),""),""),"")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constants'!$D$3:$H$9999,5,FALSE),""),"")</f>
        <v>980</v>
      </c>
      <c r="Q306" t="str">
        <f>IF(AND(O306&lt;&gt;"",NOT(ISERROR(O306))),O306, IF(AND(K306&lt;&gt;"",K306&gt;0,NOT(ISERROR(K306))),VLOOKUP(K306,'ESO wayshrine node constants'!$A$3:$D$9986,4,FALSE),""))</f>
        <v>Clockwork City</v>
      </c>
      <c r="S306" s="19" t="str">
        <f>IF(AND(R306&lt;&gt;"",NOT(ISERROR(R306))),R306,IF(P306&lt;&gt;"",IF(NOT(ISERROR(VLOOKUP(P306,'ESO Dungeon constants'!$D$3:$H$9999,5,FALSE))),VLOOKUP(P306,'ESO Dungeon constants'!$D$3:$I$9999,6,FALSE),VLOOKUP(P306,'ESO zone constants'!$H$3:$K$9985,4,FALSE)),""))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constants'!$D$3:$H$4951,5,FALSE),""),""),"")</f>
        <v>980</v>
      </c>
      <c r="Y306" t="str">
        <f>VLOOKUP(L306,'ESO wayshrine node constants'!$A$3:$D$9986,4,FALSE)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constants'!$D$3:$H$4951,5,FALSE),""),""),"")</f>
        <v>980</v>
      </c>
      <c r="AD306" t="str">
        <f>VLOOKUP(M306,'ESO wayshrine node constants'!$A$3:$D$9986,4,FALSE)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constants'!$D$3:$H$4951,5,FALSE),""),""),"")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constants'!$D$3:$H$4951,5,FALSE),""),""),"")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constants'!$D$3:$H$4951,5,FALSE),""),""),"")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constants'!$D$3:$H$9999,5,FALSE),""),"")</f>
        <v>980</v>
      </c>
      <c r="Q307" t="str">
        <f>IF(AND(O307&lt;&gt;"",NOT(ISERROR(O307))),O307, IF(AND(K307&lt;&gt;"",K307&gt;0,NOT(ISERROR(K307))),VLOOKUP(K307,'ESO wayshrine node constants'!$A$3:$D$9986,4,FALSE),""))</f>
        <v>Clockwork City</v>
      </c>
      <c r="S307" s="19" t="str">
        <f>IF(AND(R307&lt;&gt;"",NOT(ISERROR(R307))),R307,IF(P307&lt;&gt;"",IF(NOT(ISERROR(VLOOKUP(P307,'ESO Dungeon constants'!$D$3:$H$9999,5,FALSE))),VLOOKUP(P307,'ESO Dungeon constants'!$D$3:$I$9999,6,FALSE),VLOOKUP(P307,'ESO zone constants'!$H$3:$K$9985,4,FALSE)),""))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constants'!$D$3:$H$4951,5,FALSE),""),""),"")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constants'!$D$3:$H$4951,5,FALSE),""),""),"")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constants'!$D$3:$H$4951,5,FALSE),""),""),"")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constants'!$D$3:$H$4951,5,FALSE),""),""),"")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constants'!$D$3:$H$4951,5,FALSE),""),""),"")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constants'!$D$3:$H$9999,5,FALSE),""),"")</f>
        <v>980</v>
      </c>
      <c r="Q308" t="str">
        <f>IF(AND(O308&lt;&gt;"",NOT(ISERROR(O308))),O308, IF(AND(K308&lt;&gt;"",K308&gt;0,NOT(ISERROR(K308))),VLOOKUP(K308,'ESO wayshrine node constants'!$A$3:$D$9986,4,FALSE),""))</f>
        <v>Clockwork City</v>
      </c>
      <c r="S308" s="19" t="str">
        <f>IF(AND(R308&lt;&gt;"",NOT(ISERROR(R308))),R308,IF(P308&lt;&gt;"",IF(NOT(ISERROR(VLOOKUP(P308,'ESO Dungeon constants'!$D$3:$H$9999,5,FALSE))),VLOOKUP(P308,'ESO Dungeon constants'!$D$3:$I$9999,6,FALSE),VLOOKUP(P308,'ESO zone constants'!$H$3:$K$9985,4,FALSE)),""))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constants'!$D$3:$H$4951,5,FALSE),""),""),"")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constants'!$D$3:$H$4951,5,FALSE),""),""),"")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constants'!$D$3:$H$4951,5,FALSE),""),""),"")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constants'!$D$3:$H$4951,5,FALSE),""),""),"")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constants'!$D$3:$H$4951,5,FALSE),""),""),"")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constants'!$D$3:$H$9999,5,FALSE),""),"")</f>
        <v>980</v>
      </c>
      <c r="Q309" t="str">
        <f>IF(AND(O309&lt;&gt;"",NOT(ISERROR(O309))),O309, IF(AND(K309&lt;&gt;"",K309&gt;0,NOT(ISERROR(K309))),VLOOKUP(K309,'ESO wayshrine node constants'!$A$3:$D$9986,4,FALSE),""))</f>
        <v>Clockwork City</v>
      </c>
      <c r="S309" s="19" t="str">
        <f>IF(AND(R309&lt;&gt;"",NOT(ISERROR(R309))),R309,IF(P309&lt;&gt;"",IF(NOT(ISERROR(VLOOKUP(P309,'ESO Dungeon constants'!$D$3:$H$9999,5,FALSE))),VLOOKUP(P309,'ESO Dungeon constants'!$D$3:$I$9999,6,FALSE),VLOOKUP(P309,'ESO zone constants'!$H$3:$K$9985,4,FALSE)),""))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constants'!$D$3:$H$4951,5,FALSE),""),""),"")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constants'!$D$3:$H$4951,5,FALSE),""),""),"")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constants'!$D$3:$H$4951,5,FALSE),""),""),"")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constants'!$D$3:$H$4951,5,FALSE),""),""),"")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constants'!$D$3:$H$4951,5,FALSE),""),""),"")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346</v>
      </c>
      <c r="L310">
        <v>346</v>
      </c>
      <c r="M310">
        <v>346</v>
      </c>
      <c r="N310">
        <v>0</v>
      </c>
      <c r="O310" s="70" t="s">
        <v>667</v>
      </c>
      <c r="P310" s="3">
        <f>IF(AND(G310&lt;&gt;"LIBSETS_SETTYPE_BATTLEGROUND",G310&lt;&gt;"LIBSETS_SETTYPE_SPECIAL",G310&lt;&gt;"LIBSETS_SETTYPE_MYTHIC"), IF(Q310&lt;&gt;"",VLOOKUP(Q310,'ESO zone constants'!$D$3:$H$9999,5,FALSE),""),"")</f>
        <v>1000</v>
      </c>
      <c r="Q310" t="str">
        <f>IF(AND(O310&lt;&gt;"",NOT(ISERROR(O310))),O310, IF(AND(K310&lt;&gt;"",K310&gt;0,NOT(ISERROR(K310))),VLOOKUP(K310,'ESO wayshrine node constants'!$A$3:$D$9986,4,FALSE),""))</f>
        <v>Asylum Sanctorium</v>
      </c>
      <c r="S310" s="19" t="str">
        <f>IF(AND(R310&lt;&gt;"",NOT(ISERROR(R310))),R310,IF(P310&lt;&gt;"",IF(NOT(ISERROR(VLOOKUP(P310,'ESO Dungeon constants'!$D$3:$H$9999,5,FALSE))),VLOOKUP(P310,'ESO Dungeon constants'!$D$3:$I$9999,6,FALSE),VLOOKUP(P310,'ESO zone constants'!$H$3:$K$9985,4,FALSE)),""))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constants'!$D$3:$H$4951,5,FALSE),""),""),"")</f>
        <v/>
      </c>
      <c r="Z310" s="40"/>
      <c r="AA310" s="40"/>
      <c r="AB310" s="40"/>
      <c r="AC310" s="3" t="str">
        <f>IF(G310&lt;&gt;"LIBSETS_SETTYPE_BATTLEGROUND",IF(G310&lt;&gt;"LIBSETS_SETTYPE_SPECIAL",IF(AD310&lt;&gt;"",VLOOKUP(AD310,'ESO zone constants'!$D$3:$H$4951,5,FALSE),""),""),"")</f>
        <v/>
      </c>
      <c r="AE310" s="40"/>
      <c r="AF310" s="40"/>
      <c r="AG310" s="40"/>
      <c r="AH310" s="3" t="str">
        <f>IF(G310&lt;&gt;"LIBSETS_SETTYPE_BATTLEGROUND",IF(G310&lt;&gt;"LIBSETS_SETTYPE_SPECIAL",IF(AI310&lt;&gt;"",VLOOKUP(AI310,'ESO zone constants'!$D$3:$H$4951,5,FALSE),""),""),"")</f>
        <v/>
      </c>
      <c r="AJ310" s="40"/>
      <c r="AK310" s="40"/>
      <c r="AL310" s="40"/>
      <c r="AM310" s="3" t="str">
        <f>IF(G310&lt;&gt;"LIBSETS_SETTYPE_BATTLEGROUND",IF(G310&lt;&gt;"LIBSETS_SETTYPE_SPECIAL",IF(AN310&lt;&gt;"",VLOOKUP(AN310,'ESO zone constants'!$D$3:$H$4951,5,FALSE),""),""),"")</f>
        <v/>
      </c>
      <c r="AO310" s="40"/>
      <c r="AP310" s="40"/>
      <c r="AQ310" s="40"/>
      <c r="AR310" s="3" t="str">
        <f>IF(G310&lt;&gt;"LIBSETS_SETTYPE_BATTLEGROUND",IF(G310&lt;&gt;"LIBSETS_SETTYPE_SPECIAL",IF(AS310&lt;&gt;"",VLOOKUP(AS310,'ESO zone constants'!$D$3:$H$4951,5,FALSE),""),""),"")</f>
        <v/>
      </c>
      <c r="AT310" s="40"/>
      <c r="AU310" s="40"/>
      <c r="AV310" s="40"/>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346</v>
      </c>
      <c r="L311">
        <v>346</v>
      </c>
      <c r="M311">
        <v>346</v>
      </c>
      <c r="N311">
        <v>0</v>
      </c>
      <c r="O311" s="70" t="s">
        <v>667</v>
      </c>
      <c r="P311" s="3">
        <f>IF(AND(G311&lt;&gt;"LIBSETS_SETTYPE_BATTLEGROUND",G311&lt;&gt;"LIBSETS_SETTYPE_SPECIAL",G311&lt;&gt;"LIBSETS_SETTYPE_MYTHIC"), IF(Q311&lt;&gt;"",VLOOKUP(Q311,'ESO zone constants'!$D$3:$H$9999,5,FALSE),""),"")</f>
        <v>1000</v>
      </c>
      <c r="Q311" t="str">
        <f>IF(AND(O311&lt;&gt;"",NOT(ISERROR(O311))),O311, IF(AND(K311&lt;&gt;"",K311&gt;0,NOT(ISERROR(K311))),VLOOKUP(K311,'ESO wayshrine node constants'!$A$3:$D$9986,4,FALSE),""))</f>
        <v>Asylum Sanctorium</v>
      </c>
      <c r="S311" s="19" t="str">
        <f>IF(AND(R311&lt;&gt;"",NOT(ISERROR(R311))),R311,IF(P311&lt;&gt;"",IF(NOT(ISERROR(VLOOKUP(P311,'ESO Dungeon constants'!$D$3:$H$9999,5,FALSE))),VLOOKUP(P311,'ESO Dungeon constants'!$D$3:$I$9999,6,FALSE),VLOOKUP(P311,'ESO zone constants'!$H$3:$K$9985,4,FALSE)),""))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constants'!$D$3:$H$4951,5,FALSE),""),""),"")</f>
        <v/>
      </c>
      <c r="Z311" s="40"/>
      <c r="AA311" s="40"/>
      <c r="AB311" s="40"/>
      <c r="AC311" s="3" t="str">
        <f>IF(G311&lt;&gt;"LIBSETS_SETTYPE_BATTLEGROUND",IF(G311&lt;&gt;"LIBSETS_SETTYPE_SPECIAL",IF(AD311&lt;&gt;"",VLOOKUP(AD311,'ESO zone constants'!$D$3:$H$4951,5,FALSE),""),""),"")</f>
        <v/>
      </c>
      <c r="AE311" s="40"/>
      <c r="AF311" s="40"/>
      <c r="AG311" s="40"/>
      <c r="AH311" s="3" t="str">
        <f>IF(G311&lt;&gt;"LIBSETS_SETTYPE_BATTLEGROUND",IF(G311&lt;&gt;"LIBSETS_SETTYPE_SPECIAL",IF(AI311&lt;&gt;"",VLOOKUP(AI311,'ESO zone constants'!$D$3:$H$4951,5,FALSE),""),""),"")</f>
        <v/>
      </c>
      <c r="AJ311" s="40"/>
      <c r="AK311" s="40"/>
      <c r="AL311" s="40"/>
      <c r="AM311" s="3" t="str">
        <f>IF(G311&lt;&gt;"LIBSETS_SETTYPE_BATTLEGROUND",IF(G311&lt;&gt;"LIBSETS_SETTYPE_SPECIAL",IF(AN311&lt;&gt;"",VLOOKUP(AN311,'ESO zone constants'!$D$3:$H$4951,5,FALSE),""),""),"")</f>
        <v/>
      </c>
      <c r="AO311" s="40"/>
      <c r="AP311" s="40"/>
      <c r="AQ311" s="40"/>
      <c r="AR311" s="3" t="str">
        <f>IF(G311&lt;&gt;"LIBSETS_SETTYPE_BATTLEGROUND",IF(G311&lt;&gt;"LIBSETS_SETTYPE_SPECIAL",IF(AS311&lt;&gt;"",VLOOKUP(AS311,'ESO zone constants'!$D$3:$H$4951,5,FALSE),""),""),"")</f>
        <v/>
      </c>
      <c r="AT311" s="40"/>
      <c r="AU311" s="40"/>
      <c r="AV311" s="40"/>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346</v>
      </c>
      <c r="L312">
        <v>346</v>
      </c>
      <c r="M312">
        <v>346</v>
      </c>
      <c r="N312">
        <v>0</v>
      </c>
      <c r="O312" s="70" t="s">
        <v>667</v>
      </c>
      <c r="P312" s="3">
        <f>IF(AND(G312&lt;&gt;"LIBSETS_SETTYPE_BATTLEGROUND",G312&lt;&gt;"LIBSETS_SETTYPE_SPECIAL",G312&lt;&gt;"LIBSETS_SETTYPE_MYTHIC"), IF(Q312&lt;&gt;"",VLOOKUP(Q312,'ESO zone constants'!$D$3:$H$9999,5,FALSE),""),"")</f>
        <v>1000</v>
      </c>
      <c r="Q312" t="str">
        <f>IF(AND(O312&lt;&gt;"",NOT(ISERROR(O312))),O312, IF(AND(K312&lt;&gt;"",K312&gt;0,NOT(ISERROR(K312))),VLOOKUP(K312,'ESO wayshrine node constants'!$A$3:$D$9986,4,FALSE),""))</f>
        <v>Asylum Sanctorium</v>
      </c>
      <c r="S312" s="19" t="str">
        <f>IF(AND(R312&lt;&gt;"",NOT(ISERROR(R312))),R312,IF(P312&lt;&gt;"",IF(NOT(ISERROR(VLOOKUP(P312,'ESO Dungeon constants'!$D$3:$H$9999,5,FALSE))),VLOOKUP(P312,'ESO Dungeon constants'!$D$3:$I$9999,6,FALSE),VLOOKUP(P312,'ESO zone constants'!$H$3:$K$9985,4,FALSE)),""))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constants'!$D$3:$H$4951,5,FALSE),""),""),"")</f>
        <v/>
      </c>
      <c r="Z312" s="40"/>
      <c r="AA312" s="40"/>
      <c r="AB312" s="40"/>
      <c r="AC312" s="3" t="str">
        <f>IF(G312&lt;&gt;"LIBSETS_SETTYPE_BATTLEGROUND",IF(G312&lt;&gt;"LIBSETS_SETTYPE_SPECIAL",IF(AD312&lt;&gt;"",VLOOKUP(AD312,'ESO zone constants'!$D$3:$H$4951,5,FALSE),""),""),"")</f>
        <v/>
      </c>
      <c r="AE312" s="40"/>
      <c r="AF312" s="40"/>
      <c r="AG312" s="40"/>
      <c r="AH312" s="3" t="str">
        <f>IF(G312&lt;&gt;"LIBSETS_SETTYPE_BATTLEGROUND",IF(G312&lt;&gt;"LIBSETS_SETTYPE_SPECIAL",IF(AI312&lt;&gt;"",VLOOKUP(AI312,'ESO zone constants'!$D$3:$H$4951,5,FALSE),""),""),"")</f>
        <v/>
      </c>
      <c r="AJ312" s="40"/>
      <c r="AK312" s="40"/>
      <c r="AL312" s="40"/>
      <c r="AM312" s="3" t="str">
        <f>IF(G312&lt;&gt;"LIBSETS_SETTYPE_BATTLEGROUND",IF(G312&lt;&gt;"LIBSETS_SETTYPE_SPECIAL",IF(AN312&lt;&gt;"",VLOOKUP(AN312,'ESO zone constants'!$D$3:$H$4951,5,FALSE),""),""),"")</f>
        <v/>
      </c>
      <c r="AO312" s="40"/>
      <c r="AP312" s="40"/>
      <c r="AQ312" s="40"/>
      <c r="AR312" s="3" t="str">
        <f>IF(G312&lt;&gt;"LIBSETS_SETTYPE_BATTLEGROUND",IF(G312&lt;&gt;"LIBSETS_SETTYPE_SPECIAL",IF(AS312&lt;&gt;"",VLOOKUP(AS312,'ESO zone constants'!$D$3:$H$4951,5,FALSE),""),""),"")</f>
        <v/>
      </c>
      <c r="AT312" s="40"/>
      <c r="AU312" s="40"/>
      <c r="AV312" s="40"/>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346</v>
      </c>
      <c r="L313">
        <v>346</v>
      </c>
      <c r="M313">
        <v>346</v>
      </c>
      <c r="N313">
        <v>0</v>
      </c>
      <c r="O313" s="70" t="s">
        <v>667</v>
      </c>
      <c r="P313" s="3">
        <f>IF(AND(G313&lt;&gt;"LIBSETS_SETTYPE_BATTLEGROUND",G313&lt;&gt;"LIBSETS_SETTYPE_SPECIAL",G313&lt;&gt;"LIBSETS_SETTYPE_MYTHIC"), IF(Q313&lt;&gt;"",VLOOKUP(Q313,'ESO zone constants'!$D$3:$H$9999,5,FALSE),""),"")</f>
        <v>1000</v>
      </c>
      <c r="Q313" t="str">
        <f>IF(AND(O313&lt;&gt;"",NOT(ISERROR(O313))),O313, IF(AND(K313&lt;&gt;"",K313&gt;0,NOT(ISERROR(K313))),VLOOKUP(K313,'ESO wayshrine node constants'!$A$3:$D$9986,4,FALSE),""))</f>
        <v>Asylum Sanctorium</v>
      </c>
      <c r="S313" s="19" t="str">
        <f>IF(AND(R313&lt;&gt;"",NOT(ISERROR(R313))),R313,IF(P313&lt;&gt;"",IF(NOT(ISERROR(VLOOKUP(P313,'ESO Dungeon constants'!$D$3:$H$9999,5,FALSE))),VLOOKUP(P313,'ESO Dungeon constants'!$D$3:$I$9999,6,FALSE),VLOOKUP(P313,'ESO zone constants'!$H$3:$K$9985,4,FALSE)),""))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constants'!$D$3:$H$4951,5,FALSE),""),""),"")</f>
        <v/>
      </c>
      <c r="Z313" s="40"/>
      <c r="AA313" s="40"/>
      <c r="AB313" s="40"/>
      <c r="AC313" s="3" t="str">
        <f>IF(G313&lt;&gt;"LIBSETS_SETTYPE_BATTLEGROUND",IF(G313&lt;&gt;"LIBSETS_SETTYPE_SPECIAL",IF(AD313&lt;&gt;"",VLOOKUP(AD313,'ESO zone constants'!$D$3:$H$4951,5,FALSE),""),""),"")</f>
        <v/>
      </c>
      <c r="AE313" s="40"/>
      <c r="AF313" s="40"/>
      <c r="AG313" s="40"/>
      <c r="AH313" s="3" t="str">
        <f>IF(G313&lt;&gt;"LIBSETS_SETTYPE_BATTLEGROUND",IF(G313&lt;&gt;"LIBSETS_SETTYPE_SPECIAL",IF(AI313&lt;&gt;"",VLOOKUP(AI313,'ESO zone constants'!$D$3:$H$4951,5,FALSE),""),""),"")</f>
        <v/>
      </c>
      <c r="AJ313" s="40"/>
      <c r="AK313" s="40"/>
      <c r="AL313" s="40"/>
      <c r="AM313" s="3" t="str">
        <f>IF(G313&lt;&gt;"LIBSETS_SETTYPE_BATTLEGROUND",IF(G313&lt;&gt;"LIBSETS_SETTYPE_SPECIAL",IF(AN313&lt;&gt;"",VLOOKUP(AN313,'ESO zone constants'!$D$3:$H$4951,5,FALSE),""),""),"")</f>
        <v/>
      </c>
      <c r="AO313" s="40"/>
      <c r="AP313" s="40"/>
      <c r="AQ313" s="40"/>
      <c r="AR313" s="3" t="str">
        <f>IF(G313&lt;&gt;"LIBSETS_SETTYPE_BATTLEGROUND",IF(G313&lt;&gt;"LIBSETS_SETTYPE_SPECIAL",IF(AS313&lt;&gt;"",VLOOKUP(AS313,'ESO zone constants'!$D$3:$H$4951,5,FALSE),""),""),"")</f>
        <v/>
      </c>
      <c r="AT313" s="40"/>
      <c r="AU313" s="40"/>
      <c r="AV313" s="40"/>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346</v>
      </c>
      <c r="L314">
        <v>346</v>
      </c>
      <c r="M314">
        <v>346</v>
      </c>
      <c r="N314">
        <v>0</v>
      </c>
      <c r="O314" s="70" t="s">
        <v>667</v>
      </c>
      <c r="P314" s="3">
        <f>IF(AND(G314&lt;&gt;"LIBSETS_SETTYPE_BATTLEGROUND",G314&lt;&gt;"LIBSETS_SETTYPE_SPECIAL",G314&lt;&gt;"LIBSETS_SETTYPE_MYTHIC"), IF(Q314&lt;&gt;"",VLOOKUP(Q314,'ESO zone constants'!$D$3:$H$9999,5,FALSE),""),"")</f>
        <v>1000</v>
      </c>
      <c r="Q314" t="str">
        <f>IF(AND(O314&lt;&gt;"",NOT(ISERROR(O314))),O314, IF(AND(K314&lt;&gt;"",K314&gt;0,NOT(ISERROR(K314))),VLOOKUP(K314,'ESO wayshrine node constants'!$A$3:$D$9986,4,FALSE),""))</f>
        <v>Asylum Sanctorium</v>
      </c>
      <c r="S314" s="19" t="str">
        <f>IF(AND(R314&lt;&gt;"",NOT(ISERROR(R314))),R314,IF(P314&lt;&gt;"",IF(NOT(ISERROR(VLOOKUP(P314,'ESO Dungeon constants'!$D$3:$H$9999,5,FALSE))),VLOOKUP(P314,'ESO Dungeon constants'!$D$3:$I$9999,6,FALSE),VLOOKUP(P314,'ESO zone constants'!$H$3:$K$9985,4,FALSE)),""))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constants'!$D$3:$H$4951,5,FALSE),""),""),"")</f>
        <v/>
      </c>
      <c r="Z314" s="40"/>
      <c r="AA314" s="40"/>
      <c r="AB314" s="40"/>
      <c r="AC314" s="3" t="str">
        <f>IF(G314&lt;&gt;"LIBSETS_SETTYPE_BATTLEGROUND",IF(G314&lt;&gt;"LIBSETS_SETTYPE_SPECIAL",IF(AD314&lt;&gt;"",VLOOKUP(AD314,'ESO zone constants'!$D$3:$H$4951,5,FALSE),""),""),"")</f>
        <v/>
      </c>
      <c r="AE314" s="40"/>
      <c r="AF314" s="40"/>
      <c r="AG314" s="40"/>
      <c r="AH314" s="3" t="str">
        <f>IF(G314&lt;&gt;"LIBSETS_SETTYPE_BATTLEGROUND",IF(G314&lt;&gt;"LIBSETS_SETTYPE_SPECIAL",IF(AI314&lt;&gt;"",VLOOKUP(AI314,'ESO zone constants'!$D$3:$H$4951,5,FALSE),""),""),"")</f>
        <v/>
      </c>
      <c r="AJ314" s="40"/>
      <c r="AK314" s="40"/>
      <c r="AL314" s="40"/>
      <c r="AM314" s="3" t="str">
        <f>IF(G314&lt;&gt;"LIBSETS_SETTYPE_BATTLEGROUND",IF(G314&lt;&gt;"LIBSETS_SETTYPE_SPECIAL",IF(AN314&lt;&gt;"",VLOOKUP(AN314,'ESO zone constants'!$D$3:$H$4951,5,FALSE),""),""),"")</f>
        <v/>
      </c>
      <c r="AO314" s="40"/>
      <c r="AP314" s="40"/>
      <c r="AQ314" s="40"/>
      <c r="AR314" s="3" t="str">
        <f>IF(G314&lt;&gt;"LIBSETS_SETTYPE_BATTLEGROUND",IF(G314&lt;&gt;"LIBSETS_SETTYPE_SPECIAL",IF(AS314&lt;&gt;"",VLOOKUP(AS314,'ESO zone constants'!$D$3:$H$4951,5,FALSE),""),""),"")</f>
        <v/>
      </c>
      <c r="AT314" s="40"/>
      <c r="AU314" s="40"/>
      <c r="AV314" s="40"/>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346</v>
      </c>
      <c r="L315">
        <v>346</v>
      </c>
      <c r="M315">
        <v>346</v>
      </c>
      <c r="N315">
        <v>0</v>
      </c>
      <c r="O315" s="70" t="s">
        <v>667</v>
      </c>
      <c r="P315" s="3">
        <f>IF(AND(G315&lt;&gt;"LIBSETS_SETTYPE_BATTLEGROUND",G315&lt;&gt;"LIBSETS_SETTYPE_SPECIAL",G315&lt;&gt;"LIBSETS_SETTYPE_MYTHIC"), IF(Q315&lt;&gt;"",VLOOKUP(Q315,'ESO zone constants'!$D$3:$H$9999,5,FALSE),""),"")</f>
        <v>1000</v>
      </c>
      <c r="Q315" t="str">
        <f>IF(AND(O315&lt;&gt;"",NOT(ISERROR(O315))),O315, IF(AND(K315&lt;&gt;"",K315&gt;0,NOT(ISERROR(K315))),VLOOKUP(K315,'ESO wayshrine node constants'!$A$3:$D$9986,4,FALSE),""))</f>
        <v>Asylum Sanctorium</v>
      </c>
      <c r="S315" s="19" t="str">
        <f>IF(AND(R315&lt;&gt;"",NOT(ISERROR(R315))),R315,IF(P315&lt;&gt;"",IF(NOT(ISERROR(VLOOKUP(P315,'ESO Dungeon constants'!$D$3:$H$9999,5,FALSE))),VLOOKUP(P315,'ESO Dungeon constants'!$D$3:$I$9999,6,FALSE),VLOOKUP(P315,'ESO zone constants'!$H$3:$K$9985,4,FALSE)),""))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constants'!$D$3:$H$4951,5,FALSE),""),""),"")</f>
        <v/>
      </c>
      <c r="Z315" s="40"/>
      <c r="AA315" s="40"/>
      <c r="AB315" s="40"/>
      <c r="AC315" s="3" t="str">
        <f>IF(G315&lt;&gt;"LIBSETS_SETTYPE_BATTLEGROUND",IF(G315&lt;&gt;"LIBSETS_SETTYPE_SPECIAL",IF(AD315&lt;&gt;"",VLOOKUP(AD315,'ESO zone constants'!$D$3:$H$4951,5,FALSE),""),""),"")</f>
        <v/>
      </c>
      <c r="AE315" s="40"/>
      <c r="AF315" s="40"/>
      <c r="AG315" s="40"/>
      <c r="AH315" s="3" t="str">
        <f>IF(G315&lt;&gt;"LIBSETS_SETTYPE_BATTLEGROUND",IF(G315&lt;&gt;"LIBSETS_SETTYPE_SPECIAL",IF(AI315&lt;&gt;"",VLOOKUP(AI315,'ESO zone constants'!$D$3:$H$4951,5,FALSE),""),""),"")</f>
        <v/>
      </c>
      <c r="AJ315" s="40"/>
      <c r="AK315" s="40"/>
      <c r="AL315" s="40"/>
      <c r="AM315" s="3" t="str">
        <f>IF(G315&lt;&gt;"LIBSETS_SETTYPE_BATTLEGROUND",IF(G315&lt;&gt;"LIBSETS_SETTYPE_SPECIAL",IF(AN315&lt;&gt;"",VLOOKUP(AN315,'ESO zone constants'!$D$3:$H$4951,5,FALSE),""),""),"")</f>
        <v/>
      </c>
      <c r="AO315" s="40"/>
      <c r="AP315" s="40"/>
      <c r="AQ315" s="40"/>
      <c r="AR315" s="3" t="str">
        <f>IF(G315&lt;&gt;"LIBSETS_SETTYPE_BATTLEGROUND",IF(G315&lt;&gt;"LIBSETS_SETTYPE_SPECIAL",IF(AS315&lt;&gt;"",VLOOKUP(AS315,'ESO zone constants'!$D$3:$H$4951,5,FALSE),""),""),"")</f>
        <v/>
      </c>
      <c r="AT315" s="40"/>
      <c r="AU315" s="40"/>
      <c r="AV315" s="40"/>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346</v>
      </c>
      <c r="L316">
        <v>346</v>
      </c>
      <c r="M316">
        <v>346</v>
      </c>
      <c r="N316">
        <v>0</v>
      </c>
      <c r="O316" s="70" t="s">
        <v>667</v>
      </c>
      <c r="P316" s="3">
        <f>IF(AND(G316&lt;&gt;"LIBSETS_SETTYPE_BATTLEGROUND",G316&lt;&gt;"LIBSETS_SETTYPE_SPECIAL",G316&lt;&gt;"LIBSETS_SETTYPE_MYTHIC"), IF(Q316&lt;&gt;"",VLOOKUP(Q316,'ESO zone constants'!$D$3:$H$9999,5,FALSE),""),"")</f>
        <v>1000</v>
      </c>
      <c r="Q316" t="str">
        <f>IF(AND(O316&lt;&gt;"",NOT(ISERROR(O316))),O316, IF(AND(K316&lt;&gt;"",K316&gt;0,NOT(ISERROR(K316))),VLOOKUP(K316,'ESO wayshrine node constants'!$A$3:$D$9986,4,FALSE),""))</f>
        <v>Asylum Sanctorium</v>
      </c>
      <c r="S316" s="19" t="str">
        <f>IF(AND(R316&lt;&gt;"",NOT(ISERROR(R316))),R316,IF(P316&lt;&gt;"",IF(NOT(ISERROR(VLOOKUP(P316,'ESO Dungeon constants'!$D$3:$H$9999,5,FALSE))),VLOOKUP(P316,'ESO Dungeon constants'!$D$3:$I$9999,6,FALSE),VLOOKUP(P316,'ESO zone constants'!$H$3:$K$9985,4,FALSE)),""))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constants'!$D$3:$H$4951,5,FALSE),""),""),"")</f>
        <v/>
      </c>
      <c r="Z316" s="40"/>
      <c r="AA316" s="40"/>
      <c r="AB316" s="40"/>
      <c r="AC316" s="3" t="str">
        <f>IF(G316&lt;&gt;"LIBSETS_SETTYPE_BATTLEGROUND",IF(G316&lt;&gt;"LIBSETS_SETTYPE_SPECIAL",IF(AD316&lt;&gt;"",VLOOKUP(AD316,'ESO zone constants'!$D$3:$H$4951,5,FALSE),""),""),"")</f>
        <v/>
      </c>
      <c r="AE316" s="40"/>
      <c r="AF316" s="40"/>
      <c r="AG316" s="40"/>
      <c r="AH316" s="3" t="str">
        <f>IF(G316&lt;&gt;"LIBSETS_SETTYPE_BATTLEGROUND",IF(G316&lt;&gt;"LIBSETS_SETTYPE_SPECIAL",IF(AI316&lt;&gt;"",VLOOKUP(AI316,'ESO zone constants'!$D$3:$H$4951,5,FALSE),""),""),"")</f>
        <v/>
      </c>
      <c r="AJ316" s="40"/>
      <c r="AK316" s="40"/>
      <c r="AL316" s="40"/>
      <c r="AM316" s="3" t="str">
        <f>IF(G316&lt;&gt;"LIBSETS_SETTYPE_BATTLEGROUND",IF(G316&lt;&gt;"LIBSETS_SETTYPE_SPECIAL",IF(AN316&lt;&gt;"",VLOOKUP(AN316,'ESO zone constants'!$D$3:$H$4951,5,FALSE),""),""),"")</f>
        <v/>
      </c>
      <c r="AO316" s="40"/>
      <c r="AP316" s="40"/>
      <c r="AQ316" s="40"/>
      <c r="AR316" s="3" t="str">
        <f>IF(G316&lt;&gt;"LIBSETS_SETTYPE_BATTLEGROUND",IF(G316&lt;&gt;"LIBSETS_SETTYPE_SPECIAL",IF(AS316&lt;&gt;"",VLOOKUP(AS316,'ESO zone constants'!$D$3:$H$4951,5,FALSE),""),""),"")</f>
        <v/>
      </c>
      <c r="AT316" s="40"/>
      <c r="AU316" s="40"/>
      <c r="AV316" s="40"/>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346</v>
      </c>
      <c r="L317">
        <v>346</v>
      </c>
      <c r="M317">
        <v>346</v>
      </c>
      <c r="N317">
        <v>0</v>
      </c>
      <c r="O317" s="70" t="s">
        <v>667</v>
      </c>
      <c r="P317" s="3">
        <f>IF(AND(G317&lt;&gt;"LIBSETS_SETTYPE_BATTLEGROUND",G317&lt;&gt;"LIBSETS_SETTYPE_SPECIAL",G317&lt;&gt;"LIBSETS_SETTYPE_MYTHIC"), IF(Q317&lt;&gt;"",VLOOKUP(Q317,'ESO zone constants'!$D$3:$H$9999,5,FALSE),""),"")</f>
        <v>1000</v>
      </c>
      <c r="Q317" t="str">
        <f>IF(AND(O317&lt;&gt;"",NOT(ISERROR(O317))),O317, IF(AND(K317&lt;&gt;"",K317&gt;0,NOT(ISERROR(K317))),VLOOKUP(K317,'ESO wayshrine node constants'!$A$3:$D$9986,4,FALSE),""))</f>
        <v>Asylum Sanctorium</v>
      </c>
      <c r="S317" s="19" t="str">
        <f>IF(AND(R317&lt;&gt;"",NOT(ISERROR(R317))),R317,IF(P317&lt;&gt;"",IF(NOT(ISERROR(VLOOKUP(P317,'ESO Dungeon constants'!$D$3:$H$9999,5,FALSE))),VLOOKUP(P317,'ESO Dungeon constants'!$D$3:$I$9999,6,FALSE),VLOOKUP(P317,'ESO zone constants'!$H$3:$K$9985,4,FALSE)),""))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constants'!$D$3:$H$4951,5,FALSE),""),""),"")</f>
        <v/>
      </c>
      <c r="Z317" s="40"/>
      <c r="AA317" s="40"/>
      <c r="AB317" s="40"/>
      <c r="AC317" s="3" t="str">
        <f>IF(G317&lt;&gt;"LIBSETS_SETTYPE_BATTLEGROUND",IF(G317&lt;&gt;"LIBSETS_SETTYPE_SPECIAL",IF(AD317&lt;&gt;"",VLOOKUP(AD317,'ESO zone constants'!$D$3:$H$4951,5,FALSE),""),""),"")</f>
        <v/>
      </c>
      <c r="AE317" s="40"/>
      <c r="AF317" s="40"/>
      <c r="AG317" s="40"/>
      <c r="AH317" s="3" t="str">
        <f>IF(G317&lt;&gt;"LIBSETS_SETTYPE_BATTLEGROUND",IF(G317&lt;&gt;"LIBSETS_SETTYPE_SPECIAL",IF(AI317&lt;&gt;"",VLOOKUP(AI317,'ESO zone constants'!$D$3:$H$4951,5,FALSE),""),""),"")</f>
        <v/>
      </c>
      <c r="AJ317" s="40"/>
      <c r="AK317" s="40"/>
      <c r="AL317" s="40"/>
      <c r="AM317" s="3" t="str">
        <f>IF(G317&lt;&gt;"LIBSETS_SETTYPE_BATTLEGROUND",IF(G317&lt;&gt;"LIBSETS_SETTYPE_SPECIAL",IF(AN317&lt;&gt;"",VLOOKUP(AN317,'ESO zone constants'!$D$3:$H$4951,5,FALSE),""),""),"")</f>
        <v/>
      </c>
      <c r="AO317" s="40"/>
      <c r="AP317" s="40"/>
      <c r="AQ317" s="40"/>
      <c r="AR317" s="3" t="str">
        <f>IF(G317&lt;&gt;"LIBSETS_SETTYPE_BATTLEGROUND",IF(G317&lt;&gt;"LIBSETS_SETTYPE_SPECIAL",IF(AS317&lt;&gt;"",VLOOKUP(AS317,'ESO zone constants'!$D$3:$H$4951,5,FALSE),""),""),"")</f>
        <v/>
      </c>
      <c r="AT317" s="40"/>
      <c r="AU317" s="40"/>
      <c r="AV317" s="40"/>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346</v>
      </c>
      <c r="L318">
        <v>346</v>
      </c>
      <c r="M318">
        <v>346</v>
      </c>
      <c r="N318">
        <v>0</v>
      </c>
      <c r="O318" s="70" t="s">
        <v>667</v>
      </c>
      <c r="P318" s="3">
        <f>IF(AND(G318&lt;&gt;"LIBSETS_SETTYPE_BATTLEGROUND",G318&lt;&gt;"LIBSETS_SETTYPE_SPECIAL",G318&lt;&gt;"LIBSETS_SETTYPE_MYTHIC"), IF(Q318&lt;&gt;"",VLOOKUP(Q318,'ESO zone constants'!$D$3:$H$9999,5,FALSE),""),"")</f>
        <v>1000</v>
      </c>
      <c r="Q318" t="str">
        <f>IF(AND(O318&lt;&gt;"",NOT(ISERROR(O318))),O318, IF(AND(K318&lt;&gt;"",K318&gt;0,NOT(ISERROR(K318))),VLOOKUP(K318,'ESO wayshrine node constants'!$A$3:$D$9986,4,FALSE),""))</f>
        <v>Asylum Sanctorium</v>
      </c>
      <c r="S318" s="19" t="str">
        <f>IF(AND(R318&lt;&gt;"",NOT(ISERROR(R318))),R318,IF(P318&lt;&gt;"",IF(NOT(ISERROR(VLOOKUP(P318,'ESO Dungeon constants'!$D$3:$H$9999,5,FALSE))),VLOOKUP(P318,'ESO Dungeon constants'!$D$3:$I$9999,6,FALSE),VLOOKUP(P318,'ESO zone constants'!$H$3:$K$9985,4,FALSE)),""))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constants'!$D$3:$H$4951,5,FALSE),""),""),"")</f>
        <v/>
      </c>
      <c r="Z318" s="40"/>
      <c r="AA318" s="40"/>
      <c r="AB318" s="40"/>
      <c r="AC318" s="3" t="str">
        <f>IF(G318&lt;&gt;"LIBSETS_SETTYPE_BATTLEGROUND",IF(G318&lt;&gt;"LIBSETS_SETTYPE_SPECIAL",IF(AD318&lt;&gt;"",VLOOKUP(AD318,'ESO zone constants'!$D$3:$H$4951,5,FALSE),""),""),"")</f>
        <v/>
      </c>
      <c r="AE318" s="40"/>
      <c r="AF318" s="40"/>
      <c r="AG318" s="40"/>
      <c r="AH318" s="3" t="str">
        <f>IF(G318&lt;&gt;"LIBSETS_SETTYPE_BATTLEGROUND",IF(G318&lt;&gt;"LIBSETS_SETTYPE_SPECIAL",IF(AI318&lt;&gt;"",VLOOKUP(AI318,'ESO zone constants'!$D$3:$H$4951,5,FALSE),""),""),"")</f>
        <v/>
      </c>
      <c r="AJ318" s="40"/>
      <c r="AK318" s="40"/>
      <c r="AL318" s="40"/>
      <c r="AM318" s="3" t="str">
        <f>IF(G318&lt;&gt;"LIBSETS_SETTYPE_BATTLEGROUND",IF(G318&lt;&gt;"LIBSETS_SETTYPE_SPECIAL",IF(AN318&lt;&gt;"",VLOOKUP(AN318,'ESO zone constants'!$D$3:$H$4951,5,FALSE),""),""),"")</f>
        <v/>
      </c>
      <c r="AO318" s="40"/>
      <c r="AP318" s="40"/>
      <c r="AQ318" s="40"/>
      <c r="AR318" s="3" t="str">
        <f>IF(G318&lt;&gt;"LIBSETS_SETTYPE_BATTLEGROUND",IF(G318&lt;&gt;"LIBSETS_SETTYPE_SPECIAL",IF(AS318&lt;&gt;"",VLOOKUP(AS318,'ESO zone constants'!$D$3:$H$4951,5,FALSE),""),""),"")</f>
        <v/>
      </c>
      <c r="AT318" s="40"/>
      <c r="AU318" s="40"/>
      <c r="AV318" s="40"/>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346</v>
      </c>
      <c r="L319">
        <v>346</v>
      </c>
      <c r="M319">
        <v>346</v>
      </c>
      <c r="N319">
        <v>0</v>
      </c>
      <c r="O319" s="70" t="s">
        <v>667</v>
      </c>
      <c r="P319" s="3">
        <f>IF(AND(G319&lt;&gt;"LIBSETS_SETTYPE_BATTLEGROUND",G319&lt;&gt;"LIBSETS_SETTYPE_SPECIAL",G319&lt;&gt;"LIBSETS_SETTYPE_MYTHIC"), IF(Q319&lt;&gt;"",VLOOKUP(Q319,'ESO zone constants'!$D$3:$H$9999,5,FALSE),""),"")</f>
        <v>1000</v>
      </c>
      <c r="Q319" t="str">
        <f>IF(AND(O319&lt;&gt;"",NOT(ISERROR(O319))),O319, IF(AND(K319&lt;&gt;"",K319&gt;0,NOT(ISERROR(K319))),VLOOKUP(K319,'ESO wayshrine node constants'!$A$3:$D$9986,4,FALSE),""))</f>
        <v>Asylum Sanctorium</v>
      </c>
      <c r="S319" s="19" t="str">
        <f>IF(AND(R319&lt;&gt;"",NOT(ISERROR(R319))),R319,IF(P319&lt;&gt;"",IF(NOT(ISERROR(VLOOKUP(P319,'ESO Dungeon constants'!$D$3:$H$9999,5,FALSE))),VLOOKUP(P319,'ESO Dungeon constants'!$D$3:$I$9999,6,FALSE),VLOOKUP(P319,'ESO zone constants'!$H$3:$K$9985,4,FALSE)),""))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constants'!$D$3:$H$4951,5,FALSE),""),""),"")</f>
        <v/>
      </c>
      <c r="Z319" s="40"/>
      <c r="AA319" s="40"/>
      <c r="AB319" s="40"/>
      <c r="AC319" s="3" t="str">
        <f>IF(G319&lt;&gt;"LIBSETS_SETTYPE_BATTLEGROUND",IF(G319&lt;&gt;"LIBSETS_SETTYPE_SPECIAL",IF(AD319&lt;&gt;"",VLOOKUP(AD319,'ESO zone constants'!$D$3:$H$4951,5,FALSE),""),""),"")</f>
        <v/>
      </c>
      <c r="AE319" s="40"/>
      <c r="AF319" s="40"/>
      <c r="AG319" s="40"/>
      <c r="AH319" s="3" t="str">
        <f>IF(G319&lt;&gt;"LIBSETS_SETTYPE_BATTLEGROUND",IF(G319&lt;&gt;"LIBSETS_SETTYPE_SPECIAL",IF(AI319&lt;&gt;"",VLOOKUP(AI319,'ESO zone constants'!$D$3:$H$4951,5,FALSE),""),""),"")</f>
        <v/>
      </c>
      <c r="AJ319" s="40"/>
      <c r="AK319" s="40"/>
      <c r="AL319" s="40"/>
      <c r="AM319" s="3" t="str">
        <f>IF(G319&lt;&gt;"LIBSETS_SETTYPE_BATTLEGROUND",IF(G319&lt;&gt;"LIBSETS_SETTYPE_SPECIAL",IF(AN319&lt;&gt;"",VLOOKUP(AN319,'ESO zone constants'!$D$3:$H$4951,5,FALSE),""),""),"")</f>
        <v/>
      </c>
      <c r="AO319" s="40"/>
      <c r="AP319" s="40"/>
      <c r="AQ319" s="40"/>
      <c r="AR319" s="3" t="str">
        <f>IF(G319&lt;&gt;"LIBSETS_SETTYPE_BATTLEGROUND",IF(G319&lt;&gt;"LIBSETS_SETTYPE_SPECIAL",IF(AS319&lt;&gt;"",VLOOKUP(AS319,'ESO zone constants'!$D$3:$H$4951,5,FALSE),""),""),"")</f>
        <v/>
      </c>
      <c r="AT319" s="40"/>
      <c r="AU319" s="40"/>
      <c r="AV319" s="40"/>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346</v>
      </c>
      <c r="L320">
        <v>346</v>
      </c>
      <c r="M320">
        <v>346</v>
      </c>
      <c r="N320">
        <v>0</v>
      </c>
      <c r="O320" s="70" t="s">
        <v>667</v>
      </c>
      <c r="P320" s="3">
        <f>IF(AND(G320&lt;&gt;"LIBSETS_SETTYPE_BATTLEGROUND",G320&lt;&gt;"LIBSETS_SETTYPE_SPECIAL",G320&lt;&gt;"LIBSETS_SETTYPE_MYTHIC"), IF(Q320&lt;&gt;"",VLOOKUP(Q320,'ESO zone constants'!$D$3:$H$9999,5,FALSE),""),"")</f>
        <v>1000</v>
      </c>
      <c r="Q320" t="str">
        <f>IF(AND(O320&lt;&gt;"",NOT(ISERROR(O320))),O320, IF(AND(K320&lt;&gt;"",K320&gt;0,NOT(ISERROR(K320))),VLOOKUP(K320,'ESO wayshrine node constants'!$A$3:$D$9986,4,FALSE),""))</f>
        <v>Asylum Sanctorium</v>
      </c>
      <c r="S320" s="19" t="str">
        <f>IF(AND(R320&lt;&gt;"",NOT(ISERROR(R320))),R320,IF(P320&lt;&gt;"",IF(NOT(ISERROR(VLOOKUP(P320,'ESO Dungeon constants'!$D$3:$H$9999,5,FALSE))),VLOOKUP(P320,'ESO Dungeon constants'!$D$3:$I$9999,6,FALSE),VLOOKUP(P320,'ESO zone constants'!$H$3:$K$9985,4,FALSE)),""))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constants'!$D$3:$H$4951,5,FALSE),""),""),"")</f>
        <v/>
      </c>
      <c r="Z320" s="40"/>
      <c r="AA320" s="40"/>
      <c r="AB320" s="40"/>
      <c r="AC320" s="3" t="str">
        <f>IF(G320&lt;&gt;"LIBSETS_SETTYPE_BATTLEGROUND",IF(G320&lt;&gt;"LIBSETS_SETTYPE_SPECIAL",IF(AD320&lt;&gt;"",VLOOKUP(AD320,'ESO zone constants'!$D$3:$H$4951,5,FALSE),""),""),"")</f>
        <v/>
      </c>
      <c r="AE320" s="40"/>
      <c r="AF320" s="40"/>
      <c r="AG320" s="40"/>
      <c r="AH320" s="3" t="str">
        <f>IF(G320&lt;&gt;"LIBSETS_SETTYPE_BATTLEGROUND",IF(G320&lt;&gt;"LIBSETS_SETTYPE_SPECIAL",IF(AI320&lt;&gt;"",VLOOKUP(AI320,'ESO zone constants'!$D$3:$H$4951,5,FALSE),""),""),"")</f>
        <v/>
      </c>
      <c r="AJ320" s="40"/>
      <c r="AK320" s="40"/>
      <c r="AL320" s="40"/>
      <c r="AM320" s="3" t="str">
        <f>IF(G320&lt;&gt;"LIBSETS_SETTYPE_BATTLEGROUND",IF(G320&lt;&gt;"LIBSETS_SETTYPE_SPECIAL",IF(AN320&lt;&gt;"",VLOOKUP(AN320,'ESO zone constants'!$D$3:$H$4951,5,FALSE),""),""),"")</f>
        <v/>
      </c>
      <c r="AO320" s="40"/>
      <c r="AP320" s="40"/>
      <c r="AQ320" s="40"/>
      <c r="AR320" s="3" t="str">
        <f>IF(G320&lt;&gt;"LIBSETS_SETTYPE_BATTLEGROUND",IF(G320&lt;&gt;"LIBSETS_SETTYPE_SPECIAL",IF(AS320&lt;&gt;"",VLOOKUP(AS320,'ESO zone constants'!$D$3:$H$4951,5,FALSE),""),""),"")</f>
        <v/>
      </c>
      <c r="AT320" s="40"/>
      <c r="AU320" s="40"/>
      <c r="AV320" s="40"/>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346</v>
      </c>
      <c r="L321">
        <v>346</v>
      </c>
      <c r="M321">
        <v>346</v>
      </c>
      <c r="N321">
        <v>0</v>
      </c>
      <c r="O321" s="70" t="s">
        <v>667</v>
      </c>
      <c r="P321" s="3">
        <f>IF(AND(G321&lt;&gt;"LIBSETS_SETTYPE_BATTLEGROUND",G321&lt;&gt;"LIBSETS_SETTYPE_SPECIAL",G321&lt;&gt;"LIBSETS_SETTYPE_MYTHIC"), IF(Q321&lt;&gt;"",VLOOKUP(Q321,'ESO zone constants'!$D$3:$H$9999,5,FALSE),""),"")</f>
        <v>1000</v>
      </c>
      <c r="Q321" t="str">
        <f>IF(AND(O321&lt;&gt;"",NOT(ISERROR(O321))),O321, IF(AND(K321&lt;&gt;"",K321&gt;0,NOT(ISERROR(K321))),VLOOKUP(K321,'ESO wayshrine node constants'!$A$3:$D$9986,4,FALSE),""))</f>
        <v>Asylum Sanctorium</v>
      </c>
      <c r="S321" s="19" t="str">
        <f>IF(AND(R321&lt;&gt;"",NOT(ISERROR(R321))),R321,IF(P321&lt;&gt;"",IF(NOT(ISERROR(VLOOKUP(P321,'ESO Dungeon constants'!$D$3:$H$9999,5,FALSE))),VLOOKUP(P321,'ESO Dungeon constants'!$D$3:$I$9999,6,FALSE),VLOOKUP(P321,'ESO zone constants'!$H$3:$K$9985,4,FALSE)),""))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constants'!$D$3:$H$4951,5,FALSE),""),""),"")</f>
        <v/>
      </c>
      <c r="Z321" s="40"/>
      <c r="AA321" s="40"/>
      <c r="AB321" s="40"/>
      <c r="AC321" s="3" t="str">
        <f>IF(G321&lt;&gt;"LIBSETS_SETTYPE_BATTLEGROUND",IF(G321&lt;&gt;"LIBSETS_SETTYPE_SPECIAL",IF(AD321&lt;&gt;"",VLOOKUP(AD321,'ESO zone constants'!$D$3:$H$4951,5,FALSE),""),""),"")</f>
        <v/>
      </c>
      <c r="AE321" s="40"/>
      <c r="AF321" s="40"/>
      <c r="AG321" s="40"/>
      <c r="AH321" s="3" t="str">
        <f>IF(G321&lt;&gt;"LIBSETS_SETTYPE_BATTLEGROUND",IF(G321&lt;&gt;"LIBSETS_SETTYPE_SPECIAL",IF(AI321&lt;&gt;"",VLOOKUP(AI321,'ESO zone constants'!$D$3:$H$4951,5,FALSE),""),""),"")</f>
        <v/>
      </c>
      <c r="AJ321" s="40"/>
      <c r="AK321" s="40"/>
      <c r="AL321" s="40"/>
      <c r="AM321" s="3" t="str">
        <f>IF(G321&lt;&gt;"LIBSETS_SETTYPE_BATTLEGROUND",IF(G321&lt;&gt;"LIBSETS_SETTYPE_SPECIAL",IF(AN321&lt;&gt;"",VLOOKUP(AN321,'ESO zone constants'!$D$3:$H$4951,5,FALSE),""),""),"")</f>
        <v/>
      </c>
      <c r="AO321" s="40"/>
      <c r="AP321" s="40"/>
      <c r="AQ321" s="40"/>
      <c r="AR321" s="3" t="str">
        <f>IF(G321&lt;&gt;"LIBSETS_SETTYPE_BATTLEGROUND",IF(G321&lt;&gt;"LIBSETS_SETTYPE_SPECIAL",IF(AS321&lt;&gt;"",VLOOKUP(AS321,'ESO zone constants'!$D$3:$H$4951,5,FALSE),""),""),"")</f>
        <v/>
      </c>
      <c r="AT321" s="40"/>
      <c r="AU321" s="40"/>
      <c r="AV321" s="40"/>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249</v>
      </c>
      <c r="L322">
        <v>249</v>
      </c>
      <c r="M322">
        <v>249</v>
      </c>
      <c r="N322">
        <v>0</v>
      </c>
      <c r="O322" s="70" t="s">
        <v>457</v>
      </c>
      <c r="P322" s="3">
        <f>IF(AND(G322&lt;&gt;"LIBSETS_SETTYPE_BATTLEGROUND",G322&lt;&gt;"LIBSETS_SETTYPE_SPECIAL",G322&lt;&gt;"LIBSETS_SETTYPE_MYTHIC"), IF(Q322&lt;&gt;"",VLOOKUP(Q322,'ESO zone constants'!$D$3:$H$9999,5,FALSE),""),"")</f>
        <v>677</v>
      </c>
      <c r="Q322" t="str">
        <f>IF(AND(O322&lt;&gt;"",NOT(ISERROR(O322))),O322, IF(AND(K322&lt;&gt;"",K322&gt;0,NOT(ISERROR(K322))),VLOOKUP(K322,'ESO wayshrine node constants'!$A$3:$D$9986,4,FALSE),""))</f>
        <v>Maelstrom Arena</v>
      </c>
      <c r="S322" s="19" t="str">
        <f>IF(AND(R322&lt;&gt;"",NOT(ISERROR(R322))),R322,IF(P322&lt;&gt;"",IF(NOT(ISERROR(VLOOKUP(P322,'ESO Dungeon constants'!$D$3:$H$9999,5,FALSE))),VLOOKUP(P322,'ESO Dungeon constants'!$D$3:$I$9999,6,FALSE),VLOOKUP(P322,'ESO zone constants'!$H$3:$K$9985,4,FALSE)),""))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constants'!$D$3:$H$4951,5,FALSE),""),""),"")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constants'!$D$3:$H$4951,5,FALSE),""),""),"")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constants'!$D$3:$H$4951,5,FALSE),""),""),"")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constants'!$D$3:$H$4951,5,FALSE),""),""),"")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constants'!$D$3:$H$4951,5,FALSE),""),""),"")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249</v>
      </c>
      <c r="L323">
        <v>249</v>
      </c>
      <c r="M323">
        <v>249</v>
      </c>
      <c r="N323">
        <v>0</v>
      </c>
      <c r="O323" s="70" t="s">
        <v>457</v>
      </c>
      <c r="P323" s="3">
        <f>IF(AND(G323&lt;&gt;"LIBSETS_SETTYPE_BATTLEGROUND",G323&lt;&gt;"LIBSETS_SETTYPE_SPECIAL",G323&lt;&gt;"LIBSETS_SETTYPE_MYTHIC"), IF(Q323&lt;&gt;"",VLOOKUP(Q323,'ESO zone constants'!$D$3:$H$9999,5,FALSE),""),"")</f>
        <v>677</v>
      </c>
      <c r="Q323" t="str">
        <f>IF(AND(O323&lt;&gt;"",NOT(ISERROR(O323))),O323, IF(AND(K323&lt;&gt;"",K323&gt;0,NOT(ISERROR(K323))),VLOOKUP(K323,'ESO wayshrine node constants'!$A$3:$D$9986,4,FALSE),""))</f>
        <v>Maelstrom Arena</v>
      </c>
      <c r="S323" s="19" t="str">
        <f>IF(AND(R323&lt;&gt;"",NOT(ISERROR(R323))),R323,IF(P323&lt;&gt;"",IF(NOT(ISERROR(VLOOKUP(P323,'ESO Dungeon constants'!$D$3:$H$9999,5,FALSE))),VLOOKUP(P323,'ESO Dungeon constants'!$D$3:$I$9999,6,FALSE),VLOOKUP(P323,'ESO zone constants'!$H$3:$K$9985,4,FALSE)),""))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constants'!$D$3:$H$4951,5,FALSE),""),""),"")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constants'!$D$3:$H$4951,5,FALSE),""),""),"")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constants'!$D$3:$H$4951,5,FALSE),""),""),"")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constants'!$D$3:$H$4951,5,FALSE),""),""),"")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constants'!$D$3:$H$4951,5,FALSE),""),""),"")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249</v>
      </c>
      <c r="L324">
        <v>249</v>
      </c>
      <c r="M324">
        <v>249</v>
      </c>
      <c r="N324">
        <v>0</v>
      </c>
      <c r="O324" s="70" t="s">
        <v>457</v>
      </c>
      <c r="P324" s="3">
        <f>IF(AND(G324&lt;&gt;"LIBSETS_SETTYPE_BATTLEGROUND",G324&lt;&gt;"LIBSETS_SETTYPE_SPECIAL",G324&lt;&gt;"LIBSETS_SETTYPE_MYTHIC"), IF(Q324&lt;&gt;"",VLOOKUP(Q324,'ESO zone constants'!$D$3:$H$9999,5,FALSE),""),"")</f>
        <v>677</v>
      </c>
      <c r="Q324" t="str">
        <f>IF(AND(O324&lt;&gt;"",NOT(ISERROR(O324))),O324, IF(AND(K324&lt;&gt;"",K324&gt;0,NOT(ISERROR(K324))),VLOOKUP(K324,'ESO wayshrine node constants'!$A$3:$D$9986,4,FALSE),""))</f>
        <v>Maelstrom Arena</v>
      </c>
      <c r="S324" s="19" t="str">
        <f>IF(AND(R324&lt;&gt;"",NOT(ISERROR(R324))),R324,IF(P324&lt;&gt;"",IF(NOT(ISERROR(VLOOKUP(P324,'ESO Dungeon constants'!$D$3:$H$9999,5,FALSE))),VLOOKUP(P324,'ESO Dungeon constants'!$D$3:$I$9999,6,FALSE),VLOOKUP(P324,'ESO zone constants'!$H$3:$K$9985,4,FALSE)),""))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constants'!$D$3:$H$4951,5,FALSE),""),""),"")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constants'!$D$3:$H$4951,5,FALSE),""),""),"")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constants'!$D$3:$H$4951,5,FALSE),""),""),"")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constants'!$D$3:$H$4951,5,FALSE),""),""),"")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constants'!$D$3:$H$4951,5,FALSE),""),""),"")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{wayshrines={249,249,249,},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249</v>
      </c>
      <c r="L325">
        <v>249</v>
      </c>
      <c r="M325">
        <v>249</v>
      </c>
      <c r="N325">
        <v>0</v>
      </c>
      <c r="O325" s="70" t="s">
        <v>457</v>
      </c>
      <c r="P325" s="3">
        <f>IF(AND(G325&lt;&gt;"LIBSETS_SETTYPE_BATTLEGROUND",G325&lt;&gt;"LIBSETS_SETTYPE_SPECIAL",G325&lt;&gt;"LIBSETS_SETTYPE_MYTHIC"), IF(Q325&lt;&gt;"",VLOOKUP(Q325,'ESO zone constants'!$D$3:$H$9999,5,FALSE),""),"")</f>
        <v>677</v>
      </c>
      <c r="Q325" t="str">
        <f>IF(AND(O325&lt;&gt;"",NOT(ISERROR(O325))),O325, IF(AND(K325&lt;&gt;"",K325&gt;0,NOT(ISERROR(K325))),VLOOKUP(K325,'ESO wayshrine node constants'!$A$3:$D$9986,4,FALSE),""))</f>
        <v>Maelstrom Arena</v>
      </c>
      <c r="S325" s="19" t="str">
        <f>IF(AND(R325&lt;&gt;"",NOT(ISERROR(R325))),R325,IF(P325&lt;&gt;"",IF(NOT(ISERROR(VLOOKUP(P325,'ESO Dungeon constants'!$D$3:$H$9999,5,FALSE))),VLOOKUP(P325,'ESO Dungeon constants'!$D$3:$I$9999,6,FALSE),VLOOKUP(P325,'ESO zone constants'!$H$3:$K$9985,4,FALSE)),""))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constants'!$D$3:$H$4951,5,FALSE),""),""),"")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constants'!$D$3:$H$4951,5,FALSE),""),""),"")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constants'!$D$3:$H$4951,5,FALSE),""),""),"")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constants'!$D$3:$H$4951,5,FALSE),""),""),"")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constants'!$D$3:$H$4951,5,FALSE),""),""),"")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249</v>
      </c>
      <c r="L326">
        <v>249</v>
      </c>
      <c r="M326">
        <v>249</v>
      </c>
      <c r="N326">
        <v>0</v>
      </c>
      <c r="O326" s="70" t="s">
        <v>457</v>
      </c>
      <c r="P326" s="3">
        <f>IF(AND(G326&lt;&gt;"LIBSETS_SETTYPE_BATTLEGROUND",G326&lt;&gt;"LIBSETS_SETTYPE_SPECIAL",G326&lt;&gt;"LIBSETS_SETTYPE_MYTHIC"), IF(Q326&lt;&gt;"",VLOOKUP(Q326,'ESO zone constants'!$D$3:$H$9999,5,FALSE),""),"")</f>
        <v>677</v>
      </c>
      <c r="Q326" t="str">
        <f>IF(AND(O326&lt;&gt;"",NOT(ISERROR(O326))),O326, IF(AND(K326&lt;&gt;"",K326&gt;0,NOT(ISERROR(K326))),VLOOKUP(K326,'ESO wayshrine node constants'!$A$3:$D$9986,4,FALSE),""))</f>
        <v>Maelstrom Arena</v>
      </c>
      <c r="S326" s="19" t="str">
        <f>IF(AND(R326&lt;&gt;"",NOT(ISERROR(R326))),R326,IF(P326&lt;&gt;"",IF(NOT(ISERROR(VLOOKUP(P326,'ESO Dungeon constants'!$D$3:$H$9999,5,FALSE))),VLOOKUP(P326,'ESO Dungeon constants'!$D$3:$I$9999,6,FALSE),VLOOKUP(P326,'ESO zone constants'!$H$3:$K$9985,4,FALSE)),""))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constants'!$D$3:$H$4951,5,FALSE),""),""),"")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constants'!$D$3:$H$4951,5,FALSE),""),""),"")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constants'!$D$3:$H$4951,5,FALSE),""),""),"")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constants'!$D$3:$H$4951,5,FALSE),""),""),"")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constants'!$D$3:$H$4951,5,FALSE),""),""),"")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249</v>
      </c>
      <c r="L327">
        <v>249</v>
      </c>
      <c r="M327">
        <v>249</v>
      </c>
      <c r="N327">
        <v>0</v>
      </c>
      <c r="O327" s="70" t="s">
        <v>457</v>
      </c>
      <c r="P327" s="3">
        <f>IF(AND(G327&lt;&gt;"LIBSETS_SETTYPE_BATTLEGROUND",G327&lt;&gt;"LIBSETS_SETTYPE_SPECIAL",G327&lt;&gt;"LIBSETS_SETTYPE_MYTHIC"), IF(Q327&lt;&gt;"",VLOOKUP(Q327,'ESO zone constants'!$D$3:$H$9999,5,FALSE),""),"")</f>
        <v>677</v>
      </c>
      <c r="Q327" t="str">
        <f>IF(AND(O327&lt;&gt;"",NOT(ISERROR(O327))),O327, IF(AND(K327&lt;&gt;"",K327&gt;0,NOT(ISERROR(K327))),VLOOKUP(K327,'ESO wayshrine node constants'!$A$3:$D$9986,4,FALSE),""))</f>
        <v>Maelstrom Arena</v>
      </c>
      <c r="S327" s="19" t="str">
        <f>IF(AND(R327&lt;&gt;"",NOT(ISERROR(R327))),R327,IF(P327&lt;&gt;"",IF(NOT(ISERROR(VLOOKUP(P327,'ESO Dungeon constants'!$D$3:$H$9999,5,FALSE))),VLOOKUP(P327,'ESO Dungeon constants'!$D$3:$I$9999,6,FALSE),VLOOKUP(P327,'ESO zone constants'!$H$3:$K$9985,4,FALSE)),""))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constants'!$D$3:$H$4951,5,FALSE),""),""),"")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constants'!$D$3:$H$4951,5,FALSE),""),""),"")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constants'!$D$3:$H$4951,5,FALSE),""),""),"")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constants'!$D$3:$H$4951,5,FALSE),""),""),"")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constants'!$D$3:$H$4951,5,FALSE),""),""),"")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constants'!$D$3:$H$9999,5,FALSE),""),"")</f>
        <v/>
      </c>
      <c r="Q328" t="str">
        <f>IF(AND(O328&lt;&gt;"",NOT(ISERROR(O328))),O328, IF(AND(K328&lt;&gt;"",K328&gt;0,NOT(ISERROR(K328))),VLOOKUP(K328,'ESO wayshrine node constants'!$A$3:$D$9986,4,FALSE),""))</f>
        <v>!Level up advisor</v>
      </c>
      <c r="S328" s="19" t="str">
        <f>IF(AND(R328&lt;&gt;"",NOT(ISERROR(R328))),R328,IF(P328&lt;&gt;"",IF(NOT(ISERROR(VLOOKUP(P328,'ESO Dungeon constants'!$D$3:$H$9999,5,FALSE))),VLOOKUP(P328,'ESO Dungeon constants'!$D$3:$I$9999,6,FALSE),VLOOKUP(P328,'ESO zone constants'!$H$3:$K$9985,4,FALSE)),""))</f>
        <v/>
      </c>
      <c r="T328" s="3" t="str">
        <f>IF(S328&lt;&gt;"",VLOOKUP(S328,'LibSets constants'!$B$4:$C$1000,2,FALSE),"")</f>
        <v/>
      </c>
      <c r="U328" s="33" t="s">
        <v>1801</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constants'!$D$3:$H$4951,5,FALSE),""),""),"")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constants'!$D$3:$H$4951,5,FALSE),""),""),"")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constants'!$D$3:$H$4951,5,FALSE),""),""),"")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constants'!$D$3:$H$4951,5,FALSE),""),""),"")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constants'!$D$3:$H$4951,5,FALSE),""),""),"")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constants'!$D$3:$H$9999,5,FALSE),""),"")</f>
        <v/>
      </c>
      <c r="Q329" t="str">
        <f>IF(AND(O329&lt;&gt;"",NOT(ISERROR(O329))),O329, IF(AND(K329&lt;&gt;"",K329&gt;0,NOT(ISERROR(K329))),VLOOKUP(K329,'ESO wayshrine node constants'!$A$3:$D$9986,4,FALSE),""))</f>
        <v>!Level up advisor</v>
      </c>
      <c r="S329" s="19" t="str">
        <f>IF(AND(R329&lt;&gt;"",NOT(ISERROR(R329))),R329,IF(P329&lt;&gt;"",IF(NOT(ISERROR(VLOOKUP(P329,'ESO Dungeon constants'!$D$3:$H$9999,5,FALSE))),VLOOKUP(P329,'ESO Dungeon constants'!$D$3:$I$9999,6,FALSE),VLOOKUP(P329,'ESO zone constants'!$H$3:$K$9985,4,FALSE)),""))</f>
        <v/>
      </c>
      <c r="T329" s="3" t="str">
        <f>IF(S329&lt;&gt;"",VLOOKUP(S329,'LibSets constants'!$B$4:$C$1000,2,FALSE),"")</f>
        <v/>
      </c>
      <c r="U329" s="33" t="s">
        <v>1801</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constants'!$D$3:$H$4951,5,FALSE),""),""),"")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constants'!$D$3:$H$4951,5,FALSE),""),""),"")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constants'!$D$3:$H$4951,5,FALSE),""),""),"")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constants'!$D$3:$H$4951,5,FALSE),""),""),"")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constants'!$D$3:$H$4951,5,FALSE),""),""),"")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constants'!$D$3:$H$9999,5,FALSE),""),"")</f>
        <v>1011</v>
      </c>
      <c r="Q330" t="str">
        <f>IF(AND(O330&lt;&gt;"",NOT(ISERROR(O330))),O330, IF(AND(K330&lt;&gt;"",K330&gt;0,NOT(ISERROR(K330))),VLOOKUP(K330,'ESO wayshrine node constants'!$A$3:$D$9986,4,FALSE),""))</f>
        <v>Summerset</v>
      </c>
      <c r="S330" s="19" t="str">
        <f>IF(AND(R330&lt;&gt;"",NOT(ISERROR(R330))),R330,IF(P330&lt;&gt;"",IF(NOT(ISERROR(VLOOKUP(P330,'ESO Dungeon constants'!$D$3:$H$9999,5,FALSE))),VLOOKUP(P330,'ESO Dungeon constants'!$D$3:$I$9999,6,FALSE),VLOOKUP(P330,'ESO zone constants'!$H$3:$K$9985,4,FALSE)),""))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constants'!$D$3:$H$4951,5,FALSE),""),""),"")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constants'!$D$3:$H$4951,5,FALSE),""),""),"")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constants'!$D$3:$H$4951,5,FALSE),""),""),"")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constants'!$D$3:$H$4951,5,FALSE),""),""),"")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constants'!$D$3:$H$4951,5,FALSE),""),""),"")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constants'!$D$3:$H$9999,5,FALSE),""),"")</f>
        <v>1011</v>
      </c>
      <c r="Q331" t="str">
        <f>IF(AND(O331&lt;&gt;"",NOT(ISERROR(O331))),O331, IF(AND(K331&lt;&gt;"",K331&gt;0,NOT(ISERROR(K331))),VLOOKUP(K331,'ESO wayshrine node constants'!$A$3:$D$9986,4,FALSE),""))</f>
        <v>Summerset</v>
      </c>
      <c r="S331" s="19" t="str">
        <f>IF(AND(R331&lt;&gt;"",NOT(ISERROR(R331))),R331,IF(P331&lt;&gt;"",IF(NOT(ISERROR(VLOOKUP(P331,'ESO Dungeon constants'!$D$3:$H$9999,5,FALSE))),VLOOKUP(P331,'ESO Dungeon constants'!$D$3:$I$9999,6,FALSE),VLOOKUP(P331,'ESO zone constants'!$H$3:$K$9985,4,FALSE)),""))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constants'!$D$3:$H$4951,5,FALSE),""),""),"")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constants'!$D$3:$H$4951,5,FALSE),""),""),"")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constants'!$D$3:$H$4951,5,FALSE),""),""),"")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constants'!$D$3:$H$4951,5,FALSE),""),""),"")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constants'!$D$3:$H$4951,5,FALSE),""),""),"")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constants'!$D$3:$H$9999,5,FALSE),""),"")</f>
        <v>1011</v>
      </c>
      <c r="Q332" t="str">
        <f>IF(AND(O332&lt;&gt;"",NOT(ISERROR(O332))),O332, IF(AND(K332&lt;&gt;"",K332&gt;0,NOT(ISERROR(K332))),VLOOKUP(K332,'ESO wayshrine node constants'!$A$3:$D$9986,4,FALSE),""))</f>
        <v>Summerset</v>
      </c>
      <c r="S332" s="19" t="str">
        <f>IF(AND(R332&lt;&gt;"",NOT(ISERROR(R332))),R332,IF(P332&lt;&gt;"",IF(NOT(ISERROR(VLOOKUP(P332,'ESO Dungeon constants'!$D$3:$H$9999,5,FALSE))),VLOOKUP(P332,'ESO Dungeon constants'!$D$3:$I$9999,6,FALSE),VLOOKUP(P332,'ESO zone constants'!$H$3:$K$9985,4,FALSE)),""))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constants'!$D$3:$H$4951,5,FALSE),""),""),"")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constants'!$D$3:$H$4951,5,FALSE),""),""),"")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constants'!$D$3:$H$4951,5,FALSE),""),""),"")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constants'!$D$3:$H$4951,5,FALSE),""),""),"")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constants'!$D$3:$H$4951,5,FALSE),""),""),"")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constants'!$D$3:$H$9999,5,FALSE),""),"")</f>
        <v>1011</v>
      </c>
      <c r="Q333" t="str">
        <f>IF(AND(O333&lt;&gt;"",NOT(ISERROR(O333))),O333, IF(AND(K333&lt;&gt;"",K333&gt;0,NOT(ISERROR(K333))),VLOOKUP(K333,'ESO wayshrine node constants'!$A$3:$D$9986,4,FALSE),""))</f>
        <v>Summerset</v>
      </c>
      <c r="S333" s="19" t="str">
        <f>IF(AND(R333&lt;&gt;"",NOT(ISERROR(R333))),R333,IF(P333&lt;&gt;"",IF(NOT(ISERROR(VLOOKUP(P333,'ESO Dungeon constants'!$D$3:$H$9999,5,FALSE))),VLOOKUP(P333,'ESO Dungeon constants'!$D$3:$I$9999,6,FALSE),VLOOKUP(P333,'ESO zone constants'!$H$3:$K$9985,4,FALSE)),""))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constants'!$D$3:$H$4951,5,FALSE),""),""),"")</f>
        <v>1011</v>
      </c>
      <c r="Y333" t="str">
        <f>VLOOKUP(L333,'ESO wayshrine node constants'!$A$3:$D$9986,4,FALSE)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constants'!$D$3:$H$4951,5,FALSE),""),""),"")</f>
        <v>1011</v>
      </c>
      <c r="AD333" t="str">
        <f>VLOOKUP(M333,'ESO wayshrine node constants'!$A$3:$D$9986,4,FALSE)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constants'!$D$3:$H$4951,5,FALSE),""),""),"")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constants'!$D$3:$H$4951,5,FALSE),""),""),"")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constants'!$D$3:$H$4951,5,FALSE),""),""),"")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constants'!$D$3:$H$9999,5,FALSE),""),"")</f>
        <v>1027</v>
      </c>
      <c r="Q334" t="str">
        <f>IF(AND(O334&lt;&gt;"",NOT(ISERROR(O334))),O334, IF(AND(K334&lt;&gt;"",K334&gt;0,NOT(ISERROR(K334))),VLOOKUP(K334,'ESO wayshrine node constants'!$A$3:$D$9986,4,FALSE),""))</f>
        <v>Artaeum</v>
      </c>
      <c r="S334" s="19" t="str">
        <f>IF(AND(R334&lt;&gt;"",NOT(ISERROR(R334))),R334,IF(P334&lt;&gt;"",IF(NOT(ISERROR(VLOOKUP(P334,'ESO Dungeon constants'!$D$3:$H$9999,5,FALSE))),VLOOKUP(P334,'ESO Dungeon constants'!$D$3:$I$9999,6,FALSE),VLOOKUP(P334,'ESO zone constants'!$H$3:$K$9985,4,FALSE)),""))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constants'!$D$3:$H$4951,5,FALSE),""),""),"")</f>
        <v>1027</v>
      </c>
      <c r="Y334" t="str">
        <f>VLOOKUP(L334,'ESO wayshrine node constants'!$A$3:$D$9986,4,FALSE)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constants'!$D$3:$H$4951,5,FALSE),""),""),"")</f>
        <v>1027</v>
      </c>
      <c r="AD334" t="str">
        <f>VLOOKUP(M334,'ESO wayshrine node constants'!$A$3:$D$9986,4,FALSE)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constants'!$D$3:$H$4951,5,FALSE),""),""),"")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constants'!$D$3:$H$4951,5,FALSE),""),""),"")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constants'!$D$3:$H$4951,5,FALSE),""),""),"")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constants'!$D$3:$H$9999,5,FALSE),""),"")</f>
        <v>1011</v>
      </c>
      <c r="Q335" t="str">
        <f>IF(AND(O335&lt;&gt;"",NOT(ISERROR(O335))),O335, IF(AND(K335&lt;&gt;"",K335&gt;0,NOT(ISERROR(K335))),VLOOKUP(K335,'ESO wayshrine node constants'!$A$3:$D$9986,4,FALSE),""))</f>
        <v>Summerset</v>
      </c>
      <c r="S335" s="19" t="str">
        <f>IF(AND(R335&lt;&gt;"",NOT(ISERROR(R335))),R335,IF(P335&lt;&gt;"",IF(NOT(ISERROR(VLOOKUP(P335,'ESO Dungeon constants'!$D$3:$H$9999,5,FALSE))),VLOOKUP(P335,'ESO Dungeon constants'!$D$3:$I$9999,6,FALSE),VLOOKUP(P335,'ESO zone constants'!$H$3:$K$9985,4,FALSE)),""))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constants'!$D$3:$H$4951,5,FALSE),""),""),"")</f>
        <v>1011</v>
      </c>
      <c r="Y335" t="str">
        <f>VLOOKUP(L335,'ESO wayshrine node constants'!$A$3:$D$9986,4,FALSE)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constants'!$D$3:$H$4951,5,FALSE),""),""),"")</f>
        <v>1011</v>
      </c>
      <c r="AD335" t="str">
        <f>VLOOKUP(M335,'ESO wayshrine node constants'!$A$3:$D$9986,4,FALSE)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constants'!$D$3:$H$4951,5,FALSE),""),""),"")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constants'!$D$3:$H$4951,5,FALSE),""),""),"")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constants'!$D$3:$H$4951,5,FALSE),""),""),"")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364</v>
      </c>
      <c r="L336">
        <v>364</v>
      </c>
      <c r="M336">
        <v>364</v>
      </c>
      <c r="N336">
        <v>0</v>
      </c>
      <c r="O336" s="70" t="s">
        <v>707</v>
      </c>
      <c r="P336" s="3">
        <f>IF(AND(G336&lt;&gt;"LIBSETS_SETTYPE_BATTLEGROUND",G336&lt;&gt;"LIBSETS_SETTYPE_SPECIAL",G336&lt;&gt;"LIBSETS_SETTYPE_MYTHIC"), IF(Q336&lt;&gt;"",VLOOKUP(Q336,'ESO zone constants'!$D$3:$H$9999,5,FALSE),""),"")</f>
        <v>1051</v>
      </c>
      <c r="Q336" t="str">
        <f>IF(AND(O336&lt;&gt;"",NOT(ISERROR(O336))),O336, IF(AND(K336&lt;&gt;"",K336&gt;0,NOT(ISERROR(K336))),VLOOKUP(K336,'ESO wayshrine node constants'!$A$3:$D$9986,4,FALSE),""))</f>
        <v>Cloudrest</v>
      </c>
      <c r="S336" s="19" t="str">
        <f>IF(AND(R336&lt;&gt;"",NOT(ISERROR(R336))),R336,IF(P336&lt;&gt;"",IF(NOT(ISERROR(VLOOKUP(P336,'ESO Dungeon constants'!$D$3:$H$9999,5,FALSE))),VLOOKUP(P336,'ESO Dungeon constants'!$D$3:$I$9999,6,FALSE),VLOOKUP(P336,'ESO zone constants'!$H$3:$K$9985,4,FALSE)),""))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constants'!$D$3:$H$4951,5,FALSE),""),""),"")</f>
        <v/>
      </c>
      <c r="Z336" s="40"/>
      <c r="AA336" s="40"/>
      <c r="AB336" s="40"/>
      <c r="AC336" s="3" t="str">
        <f>IF(G336&lt;&gt;"LIBSETS_SETTYPE_BATTLEGROUND",IF(G336&lt;&gt;"LIBSETS_SETTYPE_SPECIAL",IF(AD336&lt;&gt;"",VLOOKUP(AD336,'ESO zone constants'!$D$3:$H$4951,5,FALSE),""),""),"")</f>
        <v/>
      </c>
      <c r="AE336" s="40"/>
      <c r="AF336" s="40"/>
      <c r="AG336" s="40"/>
      <c r="AH336" s="3" t="str">
        <f>IF(G336&lt;&gt;"LIBSETS_SETTYPE_BATTLEGROUND",IF(G336&lt;&gt;"LIBSETS_SETTYPE_SPECIAL",IF(AI336&lt;&gt;"",VLOOKUP(AI336,'ESO zone constants'!$D$3:$H$4951,5,FALSE),""),""),"")</f>
        <v/>
      </c>
      <c r="AJ336" s="40"/>
      <c r="AK336" s="40"/>
      <c r="AL336" s="40"/>
      <c r="AM336" s="3" t="str">
        <f>IF(G336&lt;&gt;"LIBSETS_SETTYPE_BATTLEGROUND",IF(G336&lt;&gt;"LIBSETS_SETTYPE_SPECIAL",IF(AN336&lt;&gt;"",VLOOKUP(AN336,'ESO zone constants'!$D$3:$H$4951,5,FALSE),""),""),"")</f>
        <v/>
      </c>
      <c r="AO336" s="40"/>
      <c r="AP336" s="40"/>
      <c r="AQ336" s="40"/>
      <c r="AR336" s="3" t="str">
        <f>IF(G336&lt;&gt;"LIBSETS_SETTYPE_BATTLEGROUND",IF(G336&lt;&gt;"LIBSETS_SETTYPE_SPECIAL",IF(AS336&lt;&gt;"",VLOOKUP(AS336,'ESO zone constants'!$D$3:$H$4951,5,FALSE),""),""),"")</f>
        <v/>
      </c>
      <c r="AT336" s="40"/>
      <c r="AU336" s="40"/>
      <c r="AV336" s="40"/>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364</v>
      </c>
      <c r="L337">
        <v>364</v>
      </c>
      <c r="M337">
        <v>364</v>
      </c>
      <c r="N337">
        <v>0</v>
      </c>
      <c r="O337" s="70" t="s">
        <v>707</v>
      </c>
      <c r="P337" s="3">
        <f>IF(AND(G337&lt;&gt;"LIBSETS_SETTYPE_BATTLEGROUND",G337&lt;&gt;"LIBSETS_SETTYPE_SPECIAL",G337&lt;&gt;"LIBSETS_SETTYPE_MYTHIC"), IF(Q337&lt;&gt;"",VLOOKUP(Q337,'ESO zone constants'!$D$3:$H$9999,5,FALSE),""),"")</f>
        <v>1051</v>
      </c>
      <c r="Q337" t="str">
        <f>IF(AND(O337&lt;&gt;"",NOT(ISERROR(O337))),O337, IF(AND(K337&lt;&gt;"",K337&gt;0,NOT(ISERROR(K337))),VLOOKUP(K337,'ESO wayshrine node constants'!$A$3:$D$9986,4,FALSE),""))</f>
        <v>Cloudrest</v>
      </c>
      <c r="S337" s="19" t="str">
        <f>IF(AND(R337&lt;&gt;"",NOT(ISERROR(R337))),R337,IF(P337&lt;&gt;"",IF(NOT(ISERROR(VLOOKUP(P337,'ESO Dungeon constants'!$D$3:$H$9999,5,FALSE))),VLOOKUP(P337,'ESO Dungeon constants'!$D$3:$I$9999,6,FALSE),VLOOKUP(P337,'ESO zone constants'!$H$3:$K$9985,4,FALSE)),""))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constants'!$D$3:$H$4951,5,FALSE),""),""),"")</f>
        <v/>
      </c>
      <c r="Z337" s="40"/>
      <c r="AA337" s="40"/>
      <c r="AB337" s="40"/>
      <c r="AC337" s="3" t="str">
        <f>IF(G337&lt;&gt;"LIBSETS_SETTYPE_BATTLEGROUND",IF(G337&lt;&gt;"LIBSETS_SETTYPE_SPECIAL",IF(AD337&lt;&gt;"",VLOOKUP(AD337,'ESO zone constants'!$D$3:$H$4951,5,FALSE),""),""),"")</f>
        <v/>
      </c>
      <c r="AE337" s="40"/>
      <c r="AF337" s="40"/>
      <c r="AG337" s="40"/>
      <c r="AH337" s="3" t="str">
        <f>IF(G337&lt;&gt;"LIBSETS_SETTYPE_BATTLEGROUND",IF(G337&lt;&gt;"LIBSETS_SETTYPE_SPECIAL",IF(AI337&lt;&gt;"",VLOOKUP(AI337,'ESO zone constants'!$D$3:$H$4951,5,FALSE),""),""),"")</f>
        <v/>
      </c>
      <c r="AJ337" s="40"/>
      <c r="AK337" s="40"/>
      <c r="AL337" s="40"/>
      <c r="AM337" s="3" t="str">
        <f>IF(G337&lt;&gt;"LIBSETS_SETTYPE_BATTLEGROUND",IF(G337&lt;&gt;"LIBSETS_SETTYPE_SPECIAL",IF(AN337&lt;&gt;"",VLOOKUP(AN337,'ESO zone constants'!$D$3:$H$4951,5,FALSE),""),""),"")</f>
        <v/>
      </c>
      <c r="AO337" s="40"/>
      <c r="AP337" s="40"/>
      <c r="AQ337" s="40"/>
      <c r="AR337" s="3" t="str">
        <f>IF(G337&lt;&gt;"LIBSETS_SETTYPE_BATTLEGROUND",IF(G337&lt;&gt;"LIBSETS_SETTYPE_SPECIAL",IF(AS337&lt;&gt;"",VLOOKUP(AS337,'ESO zone constants'!$D$3:$H$4951,5,FALSE),""),""),"")</f>
        <v/>
      </c>
      <c r="AT337" s="40"/>
      <c r="AU337" s="40"/>
      <c r="AV337" s="40"/>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364</v>
      </c>
      <c r="L338">
        <v>364</v>
      </c>
      <c r="M338">
        <v>364</v>
      </c>
      <c r="N338">
        <v>0</v>
      </c>
      <c r="O338" s="70" t="s">
        <v>707</v>
      </c>
      <c r="P338" s="3">
        <f>IF(AND(G338&lt;&gt;"LIBSETS_SETTYPE_BATTLEGROUND",G338&lt;&gt;"LIBSETS_SETTYPE_SPECIAL",G338&lt;&gt;"LIBSETS_SETTYPE_MYTHIC"), IF(Q338&lt;&gt;"",VLOOKUP(Q338,'ESO zone constants'!$D$3:$H$9999,5,FALSE),""),"")</f>
        <v>1051</v>
      </c>
      <c r="Q338" t="str">
        <f>IF(AND(O338&lt;&gt;"",NOT(ISERROR(O338))),O338, IF(AND(K338&lt;&gt;"",K338&gt;0,NOT(ISERROR(K338))),VLOOKUP(K338,'ESO wayshrine node constants'!$A$3:$D$9986,4,FALSE),""))</f>
        <v>Cloudrest</v>
      </c>
      <c r="S338" s="19" t="str">
        <f>IF(AND(R338&lt;&gt;"",NOT(ISERROR(R338))),R338,IF(P338&lt;&gt;"",IF(NOT(ISERROR(VLOOKUP(P338,'ESO Dungeon constants'!$D$3:$H$9999,5,FALSE))),VLOOKUP(P338,'ESO Dungeon constants'!$D$3:$I$9999,6,FALSE),VLOOKUP(P338,'ESO zone constants'!$H$3:$K$9985,4,FALSE)),""))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constants'!$D$3:$H$4951,5,FALSE),""),""),"")</f>
        <v/>
      </c>
      <c r="Z338" s="40"/>
      <c r="AA338" s="40"/>
      <c r="AB338" s="40"/>
      <c r="AC338" s="3" t="str">
        <f>IF(G338&lt;&gt;"LIBSETS_SETTYPE_BATTLEGROUND",IF(G338&lt;&gt;"LIBSETS_SETTYPE_SPECIAL",IF(AD338&lt;&gt;"",VLOOKUP(AD338,'ESO zone constants'!$D$3:$H$4951,5,FALSE),""),""),"")</f>
        <v/>
      </c>
      <c r="AE338" s="40"/>
      <c r="AF338" s="40"/>
      <c r="AG338" s="40"/>
      <c r="AH338" s="3" t="str">
        <f>IF(G338&lt;&gt;"LIBSETS_SETTYPE_BATTLEGROUND",IF(G338&lt;&gt;"LIBSETS_SETTYPE_SPECIAL",IF(AI338&lt;&gt;"",VLOOKUP(AI338,'ESO zone constants'!$D$3:$H$4951,5,FALSE),""),""),"")</f>
        <v/>
      </c>
      <c r="AJ338" s="40"/>
      <c r="AK338" s="40"/>
      <c r="AL338" s="40"/>
      <c r="AM338" s="3" t="str">
        <f>IF(G338&lt;&gt;"LIBSETS_SETTYPE_BATTLEGROUND",IF(G338&lt;&gt;"LIBSETS_SETTYPE_SPECIAL",IF(AN338&lt;&gt;"",VLOOKUP(AN338,'ESO zone constants'!$D$3:$H$4951,5,FALSE),""),""),"")</f>
        <v/>
      </c>
      <c r="AO338" s="40"/>
      <c r="AP338" s="40"/>
      <c r="AQ338" s="40"/>
      <c r="AR338" s="3" t="str">
        <f>IF(G338&lt;&gt;"LIBSETS_SETTYPE_BATTLEGROUND",IF(G338&lt;&gt;"LIBSETS_SETTYPE_SPECIAL",IF(AS338&lt;&gt;"",VLOOKUP(AS338,'ESO zone constants'!$D$3:$H$4951,5,FALSE),""),""),"")</f>
        <v/>
      </c>
      <c r="AT338" s="40"/>
      <c r="AU338" s="40"/>
      <c r="AV338" s="40"/>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364</v>
      </c>
      <c r="L339">
        <v>364</v>
      </c>
      <c r="M339">
        <v>364</v>
      </c>
      <c r="N339">
        <v>0</v>
      </c>
      <c r="O339" s="70" t="s">
        <v>707</v>
      </c>
      <c r="P339" s="3">
        <f>IF(AND(G339&lt;&gt;"LIBSETS_SETTYPE_BATTLEGROUND",G339&lt;&gt;"LIBSETS_SETTYPE_SPECIAL",G339&lt;&gt;"LIBSETS_SETTYPE_MYTHIC"), IF(Q339&lt;&gt;"",VLOOKUP(Q339,'ESO zone constants'!$D$3:$H$9999,5,FALSE),""),"")</f>
        <v>1051</v>
      </c>
      <c r="Q339" t="str">
        <f>IF(AND(O339&lt;&gt;"",NOT(ISERROR(O339))),O339, IF(AND(K339&lt;&gt;"",K339&gt;0,NOT(ISERROR(K339))),VLOOKUP(K339,'ESO wayshrine node constants'!$A$3:$D$9986,4,FALSE),""))</f>
        <v>Cloudrest</v>
      </c>
      <c r="S339" s="19" t="str">
        <f>IF(AND(R339&lt;&gt;"",NOT(ISERROR(R339))),R339,IF(P339&lt;&gt;"",IF(NOT(ISERROR(VLOOKUP(P339,'ESO Dungeon constants'!$D$3:$H$9999,5,FALSE))),VLOOKUP(P339,'ESO Dungeon constants'!$D$3:$I$9999,6,FALSE),VLOOKUP(P339,'ESO zone constants'!$H$3:$K$9985,4,FALSE)),""))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constants'!$D$3:$H$4951,5,FALSE),""),""),"")</f>
        <v/>
      </c>
      <c r="Z339" s="40"/>
      <c r="AA339" s="40"/>
      <c r="AB339" s="40"/>
      <c r="AC339" s="3" t="str">
        <f>IF(G339&lt;&gt;"LIBSETS_SETTYPE_BATTLEGROUND",IF(G339&lt;&gt;"LIBSETS_SETTYPE_SPECIAL",IF(AD339&lt;&gt;"",VLOOKUP(AD339,'ESO zone constants'!$D$3:$H$4951,5,FALSE),""),""),"")</f>
        <v/>
      </c>
      <c r="AE339" s="40"/>
      <c r="AF339" s="40"/>
      <c r="AG339" s="40"/>
      <c r="AH339" s="3" t="str">
        <f>IF(G339&lt;&gt;"LIBSETS_SETTYPE_BATTLEGROUND",IF(G339&lt;&gt;"LIBSETS_SETTYPE_SPECIAL",IF(AI339&lt;&gt;"",VLOOKUP(AI339,'ESO zone constants'!$D$3:$H$4951,5,FALSE),""),""),"")</f>
        <v/>
      </c>
      <c r="AJ339" s="40"/>
      <c r="AK339" s="40"/>
      <c r="AL339" s="40"/>
      <c r="AM339" s="3" t="str">
        <f>IF(G339&lt;&gt;"LIBSETS_SETTYPE_BATTLEGROUND",IF(G339&lt;&gt;"LIBSETS_SETTYPE_SPECIAL",IF(AN339&lt;&gt;"",VLOOKUP(AN339,'ESO zone constants'!$D$3:$H$4951,5,FALSE),""),""),"")</f>
        <v/>
      </c>
      <c r="AO339" s="40"/>
      <c r="AP339" s="40"/>
      <c r="AQ339" s="40"/>
      <c r="AR339" s="3" t="str">
        <f>IF(G339&lt;&gt;"LIBSETS_SETTYPE_BATTLEGROUND",IF(G339&lt;&gt;"LIBSETS_SETTYPE_SPECIAL",IF(AS339&lt;&gt;"",VLOOKUP(AS339,'ESO zone constants'!$D$3:$H$4951,5,FALSE),""),""),"")</f>
        <v/>
      </c>
      <c r="AT339" s="40"/>
      <c r="AU339" s="40"/>
      <c r="AV339" s="40"/>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364</v>
      </c>
      <c r="L340">
        <v>364</v>
      </c>
      <c r="M340">
        <v>364</v>
      </c>
      <c r="N340">
        <v>0</v>
      </c>
      <c r="O340" s="70" t="s">
        <v>707</v>
      </c>
      <c r="P340" s="3">
        <f>IF(AND(G340&lt;&gt;"LIBSETS_SETTYPE_BATTLEGROUND",G340&lt;&gt;"LIBSETS_SETTYPE_SPECIAL",G340&lt;&gt;"LIBSETS_SETTYPE_MYTHIC"), IF(Q340&lt;&gt;"",VLOOKUP(Q340,'ESO zone constants'!$D$3:$H$9999,5,FALSE),""),"")</f>
        <v>1051</v>
      </c>
      <c r="Q340" t="str">
        <f>IF(AND(O340&lt;&gt;"",NOT(ISERROR(O340))),O340, IF(AND(K340&lt;&gt;"",K340&gt;0,NOT(ISERROR(K340))),VLOOKUP(K340,'ESO wayshrine node constants'!$A$3:$D$9986,4,FALSE),""))</f>
        <v>Cloudrest</v>
      </c>
      <c r="S340" s="19" t="str">
        <f>IF(AND(R340&lt;&gt;"",NOT(ISERROR(R340))),R340,IF(P340&lt;&gt;"",IF(NOT(ISERROR(VLOOKUP(P340,'ESO Dungeon constants'!$D$3:$H$9999,5,FALSE))),VLOOKUP(P340,'ESO Dungeon constants'!$D$3:$I$9999,6,FALSE),VLOOKUP(P340,'ESO zone constants'!$H$3:$K$9985,4,FALSE)),""))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constants'!$D$3:$H$4951,5,FALSE),""),""),"")</f>
        <v/>
      </c>
      <c r="Z340" s="40"/>
      <c r="AA340" s="40"/>
      <c r="AB340" s="40"/>
      <c r="AC340" s="3" t="str">
        <f>IF(G340&lt;&gt;"LIBSETS_SETTYPE_BATTLEGROUND",IF(G340&lt;&gt;"LIBSETS_SETTYPE_SPECIAL",IF(AD340&lt;&gt;"",VLOOKUP(AD340,'ESO zone constants'!$D$3:$H$4951,5,FALSE),""),""),"")</f>
        <v/>
      </c>
      <c r="AE340" s="40"/>
      <c r="AF340" s="40"/>
      <c r="AG340" s="40"/>
      <c r="AH340" s="3" t="str">
        <f>IF(G340&lt;&gt;"LIBSETS_SETTYPE_BATTLEGROUND",IF(G340&lt;&gt;"LIBSETS_SETTYPE_SPECIAL",IF(AI340&lt;&gt;"",VLOOKUP(AI340,'ESO zone constants'!$D$3:$H$4951,5,FALSE),""),""),"")</f>
        <v/>
      </c>
      <c r="AJ340" s="40"/>
      <c r="AK340" s="40"/>
      <c r="AL340" s="40"/>
      <c r="AM340" s="3" t="str">
        <f>IF(G340&lt;&gt;"LIBSETS_SETTYPE_BATTLEGROUND",IF(G340&lt;&gt;"LIBSETS_SETTYPE_SPECIAL",IF(AN340&lt;&gt;"",VLOOKUP(AN340,'ESO zone constants'!$D$3:$H$4951,5,FALSE),""),""),"")</f>
        <v/>
      </c>
      <c r="AO340" s="40"/>
      <c r="AP340" s="40"/>
      <c r="AQ340" s="40"/>
      <c r="AR340" s="3" t="str">
        <f>IF(G340&lt;&gt;"LIBSETS_SETTYPE_BATTLEGROUND",IF(G340&lt;&gt;"LIBSETS_SETTYPE_SPECIAL",IF(AS340&lt;&gt;"",VLOOKUP(AS340,'ESO zone constants'!$D$3:$H$4951,5,FALSE),""),""),"")</f>
        <v/>
      </c>
      <c r="AT340" s="40"/>
      <c r="AU340" s="40"/>
      <c r="AV340" s="40"/>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364</v>
      </c>
      <c r="L341">
        <v>364</v>
      </c>
      <c r="M341">
        <v>364</v>
      </c>
      <c r="N341">
        <v>0</v>
      </c>
      <c r="O341" s="70" t="s">
        <v>707</v>
      </c>
      <c r="P341" s="3">
        <f>IF(AND(G341&lt;&gt;"LIBSETS_SETTYPE_BATTLEGROUND",G341&lt;&gt;"LIBSETS_SETTYPE_SPECIAL",G341&lt;&gt;"LIBSETS_SETTYPE_MYTHIC"), IF(Q341&lt;&gt;"",VLOOKUP(Q341,'ESO zone constants'!$D$3:$H$9999,5,FALSE),""),"")</f>
        <v>1051</v>
      </c>
      <c r="Q341" t="str">
        <f>IF(AND(O341&lt;&gt;"",NOT(ISERROR(O341))),O341, IF(AND(K341&lt;&gt;"",K341&gt;0,NOT(ISERROR(K341))),VLOOKUP(K341,'ESO wayshrine node constants'!$A$3:$D$9986,4,FALSE),""))</f>
        <v>Cloudrest</v>
      </c>
      <c r="S341" s="19" t="str">
        <f>IF(AND(R341&lt;&gt;"",NOT(ISERROR(R341))),R341,IF(P341&lt;&gt;"",IF(NOT(ISERROR(VLOOKUP(P341,'ESO Dungeon constants'!$D$3:$H$9999,5,FALSE))),VLOOKUP(P341,'ESO Dungeon constants'!$D$3:$I$9999,6,FALSE),VLOOKUP(P341,'ESO zone constants'!$H$3:$K$9985,4,FALSE)),""))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constants'!$D$3:$H$4951,5,FALSE),""),""),"")</f>
        <v/>
      </c>
      <c r="Z341" s="40"/>
      <c r="AA341" s="40"/>
      <c r="AB341" s="40"/>
      <c r="AC341" s="3" t="str">
        <f>IF(G341&lt;&gt;"LIBSETS_SETTYPE_BATTLEGROUND",IF(G341&lt;&gt;"LIBSETS_SETTYPE_SPECIAL",IF(AD341&lt;&gt;"",VLOOKUP(AD341,'ESO zone constants'!$D$3:$H$4951,5,FALSE),""),""),"")</f>
        <v/>
      </c>
      <c r="AE341" s="40"/>
      <c r="AF341" s="40"/>
      <c r="AG341" s="40"/>
      <c r="AH341" s="3" t="str">
        <f>IF(G341&lt;&gt;"LIBSETS_SETTYPE_BATTLEGROUND",IF(G341&lt;&gt;"LIBSETS_SETTYPE_SPECIAL",IF(AI341&lt;&gt;"",VLOOKUP(AI341,'ESO zone constants'!$D$3:$H$4951,5,FALSE),""),""),"")</f>
        <v/>
      </c>
      <c r="AJ341" s="40"/>
      <c r="AK341" s="40"/>
      <c r="AL341" s="40"/>
      <c r="AM341" s="3" t="str">
        <f>IF(G341&lt;&gt;"LIBSETS_SETTYPE_BATTLEGROUND",IF(G341&lt;&gt;"LIBSETS_SETTYPE_SPECIAL",IF(AN341&lt;&gt;"",VLOOKUP(AN341,'ESO zone constants'!$D$3:$H$4951,5,FALSE),""),""),"")</f>
        <v/>
      </c>
      <c r="AO341" s="40"/>
      <c r="AP341" s="40"/>
      <c r="AQ341" s="40"/>
      <c r="AR341" s="3" t="str">
        <f>IF(G341&lt;&gt;"LIBSETS_SETTYPE_BATTLEGROUND",IF(G341&lt;&gt;"LIBSETS_SETTYPE_SPECIAL",IF(AS341&lt;&gt;"",VLOOKUP(AS341,'ESO zone constants'!$D$3:$H$4951,5,FALSE),""),""),"")</f>
        <v/>
      </c>
      <c r="AT341" s="40"/>
      <c r="AU341" s="40"/>
      <c r="AV341" s="40"/>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364</v>
      </c>
      <c r="L342">
        <v>364</v>
      </c>
      <c r="M342">
        <v>364</v>
      </c>
      <c r="N342">
        <v>0</v>
      </c>
      <c r="O342" s="70" t="s">
        <v>707</v>
      </c>
      <c r="P342" s="3">
        <f>IF(AND(G342&lt;&gt;"LIBSETS_SETTYPE_BATTLEGROUND",G342&lt;&gt;"LIBSETS_SETTYPE_SPECIAL",G342&lt;&gt;"LIBSETS_SETTYPE_MYTHIC"), IF(Q342&lt;&gt;"",VLOOKUP(Q342,'ESO zone constants'!$D$3:$H$9999,5,FALSE),""),"")</f>
        <v>1051</v>
      </c>
      <c r="Q342" t="str">
        <f>IF(AND(O342&lt;&gt;"",NOT(ISERROR(O342))),O342, IF(AND(K342&lt;&gt;"",K342&gt;0,NOT(ISERROR(K342))),VLOOKUP(K342,'ESO wayshrine node constants'!$A$3:$D$9986,4,FALSE),""))</f>
        <v>Cloudrest</v>
      </c>
      <c r="S342" s="19" t="str">
        <f>IF(AND(R342&lt;&gt;"",NOT(ISERROR(R342))),R342,IF(P342&lt;&gt;"",IF(NOT(ISERROR(VLOOKUP(P342,'ESO Dungeon constants'!$D$3:$H$9999,5,FALSE))),VLOOKUP(P342,'ESO Dungeon constants'!$D$3:$I$9999,6,FALSE),VLOOKUP(P342,'ESO zone constants'!$H$3:$K$9985,4,FALSE)),""))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constants'!$D$3:$H$4951,5,FALSE),""),""),"")</f>
        <v/>
      </c>
      <c r="Z342" s="40"/>
      <c r="AA342" s="40"/>
      <c r="AB342" s="40"/>
      <c r="AC342" s="3" t="str">
        <f>IF(G342&lt;&gt;"LIBSETS_SETTYPE_BATTLEGROUND",IF(G342&lt;&gt;"LIBSETS_SETTYPE_SPECIAL",IF(AD342&lt;&gt;"",VLOOKUP(AD342,'ESO zone constants'!$D$3:$H$4951,5,FALSE),""),""),"")</f>
        <v/>
      </c>
      <c r="AE342" s="40"/>
      <c r="AF342" s="40"/>
      <c r="AG342" s="40"/>
      <c r="AH342" s="3" t="str">
        <f>IF(G342&lt;&gt;"LIBSETS_SETTYPE_BATTLEGROUND",IF(G342&lt;&gt;"LIBSETS_SETTYPE_SPECIAL",IF(AI342&lt;&gt;"",VLOOKUP(AI342,'ESO zone constants'!$D$3:$H$4951,5,FALSE),""),""),"")</f>
        <v/>
      </c>
      <c r="AJ342" s="40"/>
      <c r="AK342" s="40"/>
      <c r="AL342" s="40"/>
      <c r="AM342" s="3" t="str">
        <f>IF(G342&lt;&gt;"LIBSETS_SETTYPE_BATTLEGROUND",IF(G342&lt;&gt;"LIBSETS_SETTYPE_SPECIAL",IF(AN342&lt;&gt;"",VLOOKUP(AN342,'ESO zone constants'!$D$3:$H$4951,5,FALSE),""),""),"")</f>
        <v/>
      </c>
      <c r="AO342" s="40"/>
      <c r="AP342" s="40"/>
      <c r="AQ342" s="40"/>
      <c r="AR342" s="3" t="str">
        <f>IF(G342&lt;&gt;"LIBSETS_SETTYPE_BATTLEGROUND",IF(G342&lt;&gt;"LIBSETS_SETTYPE_SPECIAL",IF(AS342&lt;&gt;"",VLOOKUP(AS342,'ESO zone constants'!$D$3:$H$4951,5,FALSE),""),""),"")</f>
        <v/>
      </c>
      <c r="AT342" s="40"/>
      <c r="AU342" s="40"/>
      <c r="AV342" s="40"/>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364</v>
      </c>
      <c r="L343">
        <v>364</v>
      </c>
      <c r="M343">
        <v>364</v>
      </c>
      <c r="N343">
        <v>0</v>
      </c>
      <c r="O343" s="70" t="s">
        <v>707</v>
      </c>
      <c r="P343" s="3">
        <f>IF(AND(G343&lt;&gt;"LIBSETS_SETTYPE_BATTLEGROUND",G343&lt;&gt;"LIBSETS_SETTYPE_SPECIAL",G343&lt;&gt;"LIBSETS_SETTYPE_MYTHIC"), IF(Q343&lt;&gt;"",VLOOKUP(Q343,'ESO zone constants'!$D$3:$H$9999,5,FALSE),""),"")</f>
        <v>1051</v>
      </c>
      <c r="Q343" t="str">
        <f>IF(AND(O343&lt;&gt;"",NOT(ISERROR(O343))),O343, IF(AND(K343&lt;&gt;"",K343&gt;0,NOT(ISERROR(K343))),VLOOKUP(K343,'ESO wayshrine node constants'!$A$3:$D$9986,4,FALSE),""))</f>
        <v>Cloudrest</v>
      </c>
      <c r="S343" s="19" t="str">
        <f>IF(AND(R343&lt;&gt;"",NOT(ISERROR(R343))),R343,IF(P343&lt;&gt;"",IF(NOT(ISERROR(VLOOKUP(P343,'ESO Dungeon constants'!$D$3:$H$9999,5,FALSE))),VLOOKUP(P343,'ESO Dungeon constants'!$D$3:$I$9999,6,FALSE),VLOOKUP(P343,'ESO zone constants'!$H$3:$K$9985,4,FALSE)),""))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constants'!$D$3:$H$4951,5,FALSE),""),""),"")</f>
        <v/>
      </c>
      <c r="Z343" s="40"/>
      <c r="AA343" s="40"/>
      <c r="AB343" s="40"/>
      <c r="AC343" s="3" t="str">
        <f>IF(G343&lt;&gt;"LIBSETS_SETTYPE_BATTLEGROUND",IF(G343&lt;&gt;"LIBSETS_SETTYPE_SPECIAL",IF(AD343&lt;&gt;"",VLOOKUP(AD343,'ESO zone constants'!$D$3:$H$4951,5,FALSE),""),""),"")</f>
        <v/>
      </c>
      <c r="AE343" s="40"/>
      <c r="AF343" s="40"/>
      <c r="AG343" s="40"/>
      <c r="AH343" s="3" t="str">
        <f>IF(G343&lt;&gt;"LIBSETS_SETTYPE_BATTLEGROUND",IF(G343&lt;&gt;"LIBSETS_SETTYPE_SPECIAL",IF(AI343&lt;&gt;"",VLOOKUP(AI343,'ESO zone constants'!$D$3:$H$4951,5,FALSE),""),""),"")</f>
        <v/>
      </c>
      <c r="AJ343" s="40"/>
      <c r="AK343" s="40"/>
      <c r="AL343" s="40"/>
      <c r="AM343" s="3" t="str">
        <f>IF(G343&lt;&gt;"LIBSETS_SETTYPE_BATTLEGROUND",IF(G343&lt;&gt;"LIBSETS_SETTYPE_SPECIAL",IF(AN343&lt;&gt;"",VLOOKUP(AN343,'ESO zone constants'!$D$3:$H$4951,5,FALSE),""),""),"")</f>
        <v/>
      </c>
      <c r="AO343" s="40"/>
      <c r="AP343" s="40"/>
      <c r="AQ343" s="40"/>
      <c r="AR343" s="3" t="str">
        <f>IF(G343&lt;&gt;"LIBSETS_SETTYPE_BATTLEGROUND",IF(G343&lt;&gt;"LIBSETS_SETTYPE_SPECIAL",IF(AS343&lt;&gt;"",VLOOKUP(AS343,'ESO zone constants'!$D$3:$H$4951,5,FALSE),""),""),"")</f>
        <v/>
      </c>
      <c r="AT343" s="40"/>
      <c r="AU343" s="40"/>
      <c r="AV343" s="40"/>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constants'!$D$3:$H$9999,5,FALSE),""),"")</f>
        <v>1055</v>
      </c>
      <c r="Q344" t="str">
        <f>IF(AND(O344&lt;&gt;"",NOT(ISERROR(O344))),O344, IF(AND(K344&lt;&gt;"",K344&gt;0,NOT(ISERROR(K344))),VLOOKUP(K344,'ESO wayshrine node constants'!$A$3:$D$9986,4,FALSE),""))</f>
        <v>March of Sacrifices</v>
      </c>
      <c r="S344" s="19" t="str">
        <f>IF(AND(R344&lt;&gt;"",NOT(ISERROR(R344))),R344,IF(P344&lt;&gt;"",IF(NOT(ISERROR(VLOOKUP(P344,'ESO Dungeon constants'!$D$3:$H$9999,5,FALSE))),VLOOKUP(P344,'ESO Dungeon constants'!$D$3:$I$9999,6,FALSE),VLOOKUP(P344,'ESO zone constants'!$H$3:$K$9985,4,FALSE)),""))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constants'!$D$3:$H$4951,5,FALSE),""),""),"")</f>
        <v/>
      </c>
      <c r="Z344" s="40"/>
      <c r="AA344" s="40"/>
      <c r="AB344" s="40"/>
      <c r="AC344" s="3" t="str">
        <f>IF(G344&lt;&gt;"LIBSETS_SETTYPE_BATTLEGROUND",IF(G344&lt;&gt;"LIBSETS_SETTYPE_SPECIAL",IF(AD344&lt;&gt;"",VLOOKUP(AD344,'ESO zone constants'!$D$3:$H$4951,5,FALSE),""),""),"")</f>
        <v/>
      </c>
      <c r="AE344" s="40"/>
      <c r="AF344" s="40"/>
      <c r="AG344" s="40"/>
      <c r="AH344" s="3" t="str">
        <f>IF(G344&lt;&gt;"LIBSETS_SETTYPE_BATTLEGROUND",IF(G344&lt;&gt;"LIBSETS_SETTYPE_SPECIAL",IF(AI344&lt;&gt;"",VLOOKUP(AI344,'ESO zone constants'!$D$3:$H$4951,5,FALSE),""),""),"")</f>
        <v/>
      </c>
      <c r="AJ344" s="40"/>
      <c r="AK344" s="40"/>
      <c r="AL344" s="40"/>
      <c r="AM344" s="3" t="str">
        <f>IF(G344&lt;&gt;"LIBSETS_SETTYPE_BATTLEGROUND",IF(G344&lt;&gt;"LIBSETS_SETTYPE_SPECIAL",IF(AN344&lt;&gt;"",VLOOKUP(AN344,'ESO zone constants'!$D$3:$H$4951,5,FALSE),""),""),"")</f>
        <v/>
      </c>
      <c r="AO344" s="40"/>
      <c r="AP344" s="40"/>
      <c r="AQ344" s="40"/>
      <c r="AR344" s="3" t="str">
        <f>IF(G344&lt;&gt;"LIBSETS_SETTYPE_BATTLEGROUND",IF(G344&lt;&gt;"LIBSETS_SETTYPE_SPECIAL",IF(AS344&lt;&gt;"",VLOOKUP(AS344,'ESO zone constants'!$D$3:$H$4951,5,FALSE),""),""),"")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constants'!$D$3:$H$9999,5,FALSE),""),"")</f>
        <v>1052</v>
      </c>
      <c r="Q345" t="str">
        <f>IF(AND(O345&lt;&gt;"",NOT(ISERROR(O345))),O345, IF(AND(K345&lt;&gt;"",K345&gt;0,NOT(ISERROR(K345))),VLOOKUP(K345,'ESO wayshrine node constants'!$A$3:$D$9986,4,FALSE),""))</f>
        <v>Moon Hunter Keep</v>
      </c>
      <c r="S345" s="19" t="str">
        <f>IF(AND(R345&lt;&gt;"",NOT(ISERROR(R345))),R345,IF(P345&lt;&gt;"",IF(NOT(ISERROR(VLOOKUP(P345,'ESO Dungeon constants'!$D$3:$H$9999,5,FALSE))),VLOOKUP(P345,'ESO Dungeon constants'!$D$3:$I$9999,6,FALSE),VLOOKUP(P345,'ESO zone constants'!$H$3:$K$9985,4,FALSE)),""))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constants'!$D$3:$H$4951,5,FALSE),""),""),"")</f>
        <v/>
      </c>
      <c r="Z345" s="40"/>
      <c r="AA345" s="40"/>
      <c r="AB345" s="40"/>
      <c r="AC345" s="3" t="str">
        <f>IF(G345&lt;&gt;"LIBSETS_SETTYPE_BATTLEGROUND",IF(G345&lt;&gt;"LIBSETS_SETTYPE_SPECIAL",IF(AD345&lt;&gt;"",VLOOKUP(AD345,'ESO zone constants'!$D$3:$H$4951,5,FALSE),""),""),"")</f>
        <v/>
      </c>
      <c r="AE345" s="40"/>
      <c r="AF345" s="40"/>
      <c r="AG345" s="40"/>
      <c r="AH345" s="3" t="str">
        <f>IF(G345&lt;&gt;"LIBSETS_SETTYPE_BATTLEGROUND",IF(G345&lt;&gt;"LIBSETS_SETTYPE_SPECIAL",IF(AI345&lt;&gt;"",VLOOKUP(AI345,'ESO zone constants'!$D$3:$H$4951,5,FALSE),""),""),"")</f>
        <v/>
      </c>
      <c r="AJ345" s="40"/>
      <c r="AK345" s="40"/>
      <c r="AL345" s="40"/>
      <c r="AM345" s="3" t="str">
        <f>IF(G345&lt;&gt;"LIBSETS_SETTYPE_BATTLEGROUND",IF(G345&lt;&gt;"LIBSETS_SETTYPE_SPECIAL",IF(AN345&lt;&gt;"",VLOOKUP(AN345,'ESO zone constants'!$D$3:$H$4951,5,FALSE),""),""),"")</f>
        <v/>
      </c>
      <c r="AO345" s="40"/>
      <c r="AP345" s="40"/>
      <c r="AQ345" s="40"/>
      <c r="AR345" s="3" t="str">
        <f>IF(G345&lt;&gt;"LIBSETS_SETTYPE_BATTLEGROUND",IF(G345&lt;&gt;"LIBSETS_SETTYPE_SPECIAL",IF(AS345&lt;&gt;"",VLOOKUP(AS345,'ESO zone constants'!$D$3:$H$4951,5,FALSE),""),""),"")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5">
        <v>516</v>
      </c>
      <c r="B346" t="s">
        <v>2418</v>
      </c>
      <c r="C346" t="s">
        <v>2062</v>
      </c>
      <c r="D346" s="3">
        <f t="shared" si="30"/>
        <v>516</v>
      </c>
      <c r="G346" s="3" t="s">
        <v>1652</v>
      </c>
      <c r="I346" t="s">
        <v>97</v>
      </c>
      <c r="J346" t="s">
        <v>97</v>
      </c>
      <c r="K346">
        <v>435</v>
      </c>
      <c r="L346">
        <v>435</v>
      </c>
      <c r="M346">
        <v>435</v>
      </c>
      <c r="N346">
        <v>0</v>
      </c>
      <c r="O346" s="70" t="s">
        <v>2065</v>
      </c>
      <c r="P346" s="3">
        <f>IF(AND(G346&lt;&gt;"LIBSETS_SETTYPE_BATTLEGROUND",G346&lt;&gt;"LIBSETS_SETTYPE_SPECIAL",G346&lt;&gt;"LIBSETS_SETTYPE_MYTHIC"), IF(Q346&lt;&gt;"",VLOOKUP(Q346,'ESO zone constants'!$D$3:$H$9999,5,FALSE),""),"")</f>
        <v>1197</v>
      </c>
      <c r="Q346" t="str">
        <f>IF(AND(O346&lt;&gt;"",NOT(ISERROR(O346))),O346, IF(AND(K346&lt;&gt;"",K346&gt;0,NOT(ISERROR(K346))),VLOOKUP(K346,'ESO wayshrine node constants'!$A$3:$D$9986,4,FALSE),""))</f>
        <v>Stone Garden</v>
      </c>
      <c r="S346" s="19" t="str">
        <f>IF(AND(R346&lt;&gt;"",NOT(ISERROR(R346))),R346,IF(P346&lt;&gt;"",IF(NOT(ISERROR(VLOOKUP(P346,'ESO Dungeon constants'!$D$3:$H$9999,5,FALSE))),VLOOKUP(P346,'ESO Dungeon constants'!$D$3:$I$9999,6,FALSE),VLOOKUP(P346,'ESO zone constants'!$H$3:$K$9985,4,FALSE)),""))</f>
        <v>DLC_STONETHORN</v>
      </c>
      <c r="T346" s="3" t="str">
        <f>IF(S346&lt;&gt;"",VLOOKUP(S346,'LibSets constants'!$B$4:$C$1000,2,FALSE),"")</f>
        <v>Stonethorn</v>
      </c>
      <c r="V346" s="40" t="str">
        <f>IF(U346&lt;&gt;"",IF(U346&lt;&gt;"LIBSETS_DROP_MECHANIC_MONSTER_NAME",VLOOKUP(U346,'LibSets constants'!$I$4:$L$1000,3,FALSE),""),"")</f>
        <v/>
      </c>
      <c r="W346" s="40" t="str">
        <f>IF(U346&lt;&gt;"",IF(U346&lt;&gt;"LIBSETS_DROP_MECHANIC_MONSTER_NAME",VLOOKUP(U346,'LibSets constants'!$I$4:$L$1000,4,FALSE),""),"")</f>
        <v/>
      </c>
      <c r="X346" s="3" t="str">
        <f>IF(G346&lt;&gt;"LIBSETS_SETTYPE_BATTLEGROUND",IF(G346&lt;&gt;"LIBSETS_SETTYPE_SPECIAL",IF(Y346&lt;&gt;"",VLOOKUP(Y346,'ESO zone constants'!$D$3:$H$4951,5,FALSE),""),""),"")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constants'!$D$3:$H$4951,5,FALSE),""),""),"")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constants'!$D$3:$H$4951,5,FALSE),""),""),"")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constants'!$D$3:$H$4951,5,FALSE),""),""),"")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constants'!$D$3:$H$4951,5,FALSE),""),""),"")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[516] = {wayshrines={435,435,435,}, dlcId=DLC_STONETHORN</v>
      </c>
      <c r="AX346" s="21" t="str">
        <f t="shared" si="32"/>
        <v>, zoneIds={1197}, veteran=false</v>
      </c>
      <c r="AY346" s="21" t="str">
        <f t="shared" si="33"/>
        <v>, setType=LIBSETS_SETTYPE_DUNGEON</v>
      </c>
      <c r="AZ346" s="21" t="str">
        <f t="shared" si="34"/>
        <v>},</v>
      </c>
      <c r="BA346" s="21" t="str">
        <f t="shared" si="35"/>
        <v xml:space="preserve"> --Elemental Catalyst / Elementarer Katalysator   [Stone Garden]</v>
      </c>
    </row>
    <row r="347" spans="1:53" x14ac:dyDescent="0.25">
      <c r="A347" s="5">
        <v>517</v>
      </c>
      <c r="B347" t="s">
        <v>2419</v>
      </c>
      <c r="C347" t="s">
        <v>2063</v>
      </c>
      <c r="D347" s="3">
        <f t="shared" si="30"/>
        <v>517</v>
      </c>
      <c r="G347" s="3" t="s">
        <v>1652</v>
      </c>
      <c r="I347" t="s">
        <v>97</v>
      </c>
      <c r="J347" t="s">
        <v>97</v>
      </c>
      <c r="K347">
        <v>435</v>
      </c>
      <c r="L347">
        <v>435</v>
      </c>
      <c r="M347">
        <v>435</v>
      </c>
      <c r="N347">
        <v>0</v>
      </c>
      <c r="O347" s="70" t="s">
        <v>2065</v>
      </c>
      <c r="P347" s="3">
        <f>IF(AND(G347&lt;&gt;"LIBSETS_SETTYPE_BATTLEGROUND",G347&lt;&gt;"LIBSETS_SETTYPE_SPECIAL",G347&lt;&gt;"LIBSETS_SETTYPE_MYTHIC"), IF(Q347&lt;&gt;"",VLOOKUP(Q347,'ESO zone constants'!$D$3:$H$9999,5,FALSE),""),"")</f>
        <v>1197</v>
      </c>
      <c r="Q347" t="str">
        <f>IF(AND(O347&lt;&gt;"",NOT(ISERROR(O347))),O347, IF(AND(K347&lt;&gt;"",K347&gt;0,NOT(ISERROR(K347))),VLOOKUP(K347,'ESO wayshrine node constants'!$A$3:$D$9986,4,FALSE),""))</f>
        <v>Stone Garden</v>
      </c>
      <c r="S347" s="19" t="str">
        <f>IF(AND(R347&lt;&gt;"",NOT(ISERROR(R347))),R347,IF(P347&lt;&gt;"",IF(NOT(ISERROR(VLOOKUP(P347,'ESO Dungeon constants'!$D$3:$H$9999,5,FALSE))),VLOOKUP(P347,'ESO Dungeon constants'!$D$3:$I$9999,6,FALSE),VLOOKUP(P347,'ESO zone constants'!$H$3:$K$9985,4,FALSE)),""))</f>
        <v>DLC_STONETHORN</v>
      </c>
      <c r="T347" s="3" t="str">
        <f>IF(S347&lt;&gt;"",VLOOKUP(S347,'LibSets constants'!$B$4:$C$1000,2,FALSE),"")</f>
        <v>Stonethorn</v>
      </c>
      <c r="V347" s="40" t="str">
        <f>IF(U347&lt;&gt;"",IF(U347&lt;&gt;"LIBSETS_DROP_MECHANIC_MONSTER_NAME",VLOOKUP(U347,'LibSets constants'!$I$4:$L$1000,3,FALSE),""),"")</f>
        <v/>
      </c>
      <c r="W347" s="40" t="str">
        <f>IF(U347&lt;&gt;"",IF(U347&lt;&gt;"LIBSETS_DROP_MECHANIC_MONSTER_NAME",VLOOKUP(U347,'LibSets constants'!$I$4:$L$1000,4,FALSE),""),"")</f>
        <v/>
      </c>
      <c r="X347" s="3" t="str">
        <f>IF(G347&lt;&gt;"LIBSETS_SETTYPE_BATTLEGROUND",IF(G347&lt;&gt;"LIBSETS_SETTYPE_SPECIAL",IF(Y347&lt;&gt;"",VLOOKUP(Y347,'ESO zone constants'!$D$3:$H$4951,5,FALSE),""),""),"")</f>
        <v/>
      </c>
      <c r="Z347" s="45"/>
      <c r="AA347" s="44" t="str">
        <f>IF(Z347&lt;&gt;"",IF(Z347&lt;&gt;"LIBSETS_DROP_MECHANIC_MONSTER_NAME",VLOOKUP(Z347,'LibSets constants'!$I$4:$L$1000,3,FALSE),""),"")</f>
        <v/>
      </c>
      <c r="AB347" s="44" t="str">
        <f>IF(Z347&lt;&gt;"",IF(Z347&lt;&gt;"LIBSETS_DROP_MECHANIC_MONSTER_NAME",VLOOKUP(Z347,'LibSets constants'!$I$4:$L$1000,4,FALSE),""),"")</f>
        <v/>
      </c>
      <c r="AC347" s="3" t="str">
        <f>IF(G347&lt;&gt;"LIBSETS_SETTYPE_BATTLEGROUND",IF(G347&lt;&gt;"LIBSETS_SETTYPE_SPECIAL",IF(AD347&lt;&gt;"",VLOOKUP(AD347,'ESO zone constants'!$D$3:$H$4951,5,FALSE),""),""),"")</f>
        <v/>
      </c>
      <c r="AE347" s="45"/>
      <c r="AF347" s="44" t="str">
        <f>IF(AE347&lt;&gt;"",IF(AE347&lt;&gt;"LIBSETS_DROP_MECHANIC_MONSTER_NAME",VLOOKUP(AE347,'LibSets constants'!$I$4:$L$1000,3,FALSE),""),"")</f>
        <v/>
      </c>
      <c r="AG347" s="44" t="str">
        <f>IF(AE347&lt;&gt;"",IF(AE347&lt;&gt;"LIBSETS_DROP_MECHANIC_MONSTER_NAME",VLOOKUP(AE347,'LibSets constants'!$I$4:$L$1000,4,FALSE),""),"")</f>
        <v/>
      </c>
      <c r="AH347" s="3" t="str">
        <f>IF(G347&lt;&gt;"LIBSETS_SETTYPE_BATTLEGROUND",IF(G347&lt;&gt;"LIBSETS_SETTYPE_SPECIAL",IF(AI347&lt;&gt;"",VLOOKUP(AI347,'ESO zone constants'!$D$3:$H$4951,5,FALSE),""),""),"")</f>
        <v/>
      </c>
      <c r="AJ347" s="45"/>
      <c r="AK347" s="44" t="str">
        <f>IF(AJ347&lt;&gt;"",IF(AJ347&lt;&gt;"LIBSETS_DROP_MECHANIC_MONSTER_NAME",VLOOKUP(AJ347,'LibSets constants'!$I$4:$L$1000,3,FALSE),""),"")</f>
        <v/>
      </c>
      <c r="AL347" s="44" t="str">
        <f>IF(AJ347&lt;&gt;"",IF(AJ347&lt;&gt;"LIBSETS_DROP_MECHANIC_MONSTER_NAME",VLOOKUP(AJ347,'LibSets constants'!$I$4:$L$1000,4,FALSE),""),"")</f>
        <v/>
      </c>
      <c r="AM347" s="3" t="str">
        <f>IF(G347&lt;&gt;"LIBSETS_SETTYPE_BATTLEGROUND",IF(G347&lt;&gt;"LIBSETS_SETTYPE_SPECIAL",IF(AN347&lt;&gt;"",VLOOKUP(AN347,'ESO zone constants'!$D$3:$H$4951,5,FALSE),""),""),"")</f>
        <v/>
      </c>
      <c r="AO347" s="45"/>
      <c r="AP347" s="44" t="str">
        <f>IF(AO347&lt;&gt;"",IF(AO347&lt;&gt;"LIBSETS_DROP_MECHANIC_MONSTER_NAME",VLOOKUP(AO347,'LibSets constants'!$I$4:$L$1000,3,FALSE),""),"")</f>
        <v/>
      </c>
      <c r="AQ347" s="44" t="str">
        <f>IF(AO347&lt;&gt;"",IF(AO347&lt;&gt;"LIBSETS_DROP_MECHANIC_MONSTER_NAME",VLOOKUP(AO347,'LibSets constants'!$I$4:$L$1000,4,FALSE),""),"")</f>
        <v/>
      </c>
      <c r="AR347" s="3" t="str">
        <f>IF(G347&lt;&gt;"LIBSETS_SETTYPE_BATTLEGROUND",IF(G347&lt;&gt;"LIBSETS_SETTYPE_SPECIAL",IF(AS347&lt;&gt;"",VLOOKUP(AS347,'ESO zone constants'!$D$3:$H$4951,5,FALSE),""),""),"")</f>
        <v/>
      </c>
      <c r="AT347" s="45"/>
      <c r="AU347" s="44" t="str">
        <f>IF(AT347&lt;&gt;"",IF(AT347&lt;&gt;"LIBSETS_DROP_MECHANIC_MONSTER_NAME",VLOOKUP(AT347,'LibSets constants'!$I$4:$L$1000,3,FALSE),""),"")</f>
        <v/>
      </c>
      <c r="AV347" s="44" t="str">
        <f>IF(AT347&lt;&gt;"",IF(AT347&lt;&gt;"LIBSETS_DROP_MECHANIC_MONSTER_NAME",VLOOKUP(AT347,'LibSets constants'!$I$4:$L$1000,4,FALSE),""),"")</f>
        <v/>
      </c>
      <c r="AW347" s="21" t="str">
        <f t="shared" si="31"/>
        <v>[517] = {wayshrines={435,435,435,}, dlcId=DLC_STONETHORN</v>
      </c>
      <c r="AX347" s="21" t="str">
        <f t="shared" si="32"/>
        <v>, zoneIds={1197}, veteran=false</v>
      </c>
      <c r="AY347" s="21" t="str">
        <f t="shared" si="33"/>
        <v>, setType=LIBSETS_SETTYPE_DUNGEON</v>
      </c>
      <c r="AZ347" s="21" t="str">
        <f t="shared" si="34"/>
        <v>},</v>
      </c>
      <c r="BA347" s="21" t="str">
        <f t="shared" si="35"/>
        <v xml:space="preserve"> --Kraglen’s Howl / Kraglens Heulen   [Stone Garden]</v>
      </c>
    </row>
    <row r="348" spans="1:53" x14ac:dyDescent="0.25">
      <c r="A348" s="5">
        <v>518</v>
      </c>
      <c r="B348" t="s">
        <v>2420</v>
      </c>
      <c r="C348" t="s">
        <v>2064</v>
      </c>
      <c r="D348" s="3">
        <f t="shared" si="30"/>
        <v>518</v>
      </c>
      <c r="G348" s="3" t="s">
        <v>1652</v>
      </c>
      <c r="I348" t="s">
        <v>97</v>
      </c>
      <c r="J348" t="s">
        <v>97</v>
      </c>
      <c r="K348">
        <v>435</v>
      </c>
      <c r="L348">
        <v>435</v>
      </c>
      <c r="M348">
        <v>435</v>
      </c>
      <c r="N348">
        <v>0</v>
      </c>
      <c r="O348" s="70" t="s">
        <v>2065</v>
      </c>
      <c r="P348" s="3">
        <f>IF(AND(G348&lt;&gt;"LIBSETS_SETTYPE_BATTLEGROUND",G348&lt;&gt;"LIBSETS_SETTYPE_SPECIAL",G348&lt;&gt;"LIBSETS_SETTYPE_MYTHIC"), IF(Q348&lt;&gt;"",VLOOKUP(Q348,'ESO zone constants'!$D$3:$H$9999,5,FALSE),""),"")</f>
        <v>1197</v>
      </c>
      <c r="Q348" t="str">
        <f>IF(AND(O348&lt;&gt;"",NOT(ISERROR(O348))),O348, IF(AND(K348&lt;&gt;"",K348&gt;0,NOT(ISERROR(K348))),VLOOKUP(K348,'ESO wayshrine node constants'!$A$3:$D$9986,4,FALSE),""))</f>
        <v>Stone Garden</v>
      </c>
      <c r="S348" s="19" t="str">
        <f>IF(AND(R348&lt;&gt;"",NOT(ISERROR(R348))),R348,IF(P348&lt;&gt;"",IF(NOT(ISERROR(VLOOKUP(P348,'ESO Dungeon constants'!$D$3:$H$9999,5,FALSE))),VLOOKUP(P348,'ESO Dungeon constants'!$D$3:$I$9999,6,FALSE),VLOOKUP(P348,'ESO zone constants'!$H$3:$K$9985,4,FALSE)),""))</f>
        <v>DLC_STONETHORN</v>
      </c>
      <c r="T348" s="3" t="str">
        <f>IF(S348&lt;&gt;"",VLOOKUP(S348,'LibSets constants'!$B$4:$C$1000,2,FALSE),"")</f>
        <v>Stonethorn</v>
      </c>
      <c r="V348" s="40" t="str">
        <f>IF(U348&lt;&gt;"",IF(U348&lt;&gt;"LIBSETS_DROP_MECHANIC_MONSTER_NAME",VLOOKUP(U348,'LibSets constants'!$I$4:$L$1000,3,FALSE),""),"")</f>
        <v/>
      </c>
      <c r="W348" s="40" t="str">
        <f>IF(U348&lt;&gt;"",IF(U348&lt;&gt;"LIBSETS_DROP_MECHANIC_MONSTER_NAME",VLOOKUP(U348,'LibSets constants'!$I$4:$L$1000,4,FALSE),""),"")</f>
        <v/>
      </c>
      <c r="X348" s="3" t="str">
        <f>IF(G348&lt;&gt;"LIBSETS_SETTYPE_BATTLEGROUND",IF(G348&lt;&gt;"LIBSETS_SETTYPE_SPECIAL",IF(Y348&lt;&gt;"",VLOOKUP(Y348,'ESO zone constants'!$D$3:$H$4951,5,FALSE),""),""),"")</f>
        <v/>
      </c>
      <c r="Z348" s="45"/>
      <c r="AA348" s="44" t="str">
        <f>IF(Z348&lt;&gt;"",IF(Z348&lt;&gt;"LIBSETS_DROP_MECHANIC_MONSTER_NAME",VLOOKUP(Z348,'LibSets constants'!$I$4:$L$1000,3,FALSE),""),"")</f>
        <v/>
      </c>
      <c r="AB348" s="44" t="str">
        <f>IF(Z348&lt;&gt;"",IF(Z348&lt;&gt;"LIBSETS_DROP_MECHANIC_MONSTER_NAME",VLOOKUP(Z348,'LibSets constants'!$I$4:$L$1000,4,FALSE),""),"")</f>
        <v/>
      </c>
      <c r="AC348" s="3" t="str">
        <f>IF(G348&lt;&gt;"LIBSETS_SETTYPE_BATTLEGROUND",IF(G348&lt;&gt;"LIBSETS_SETTYPE_SPECIAL",IF(AD348&lt;&gt;"",VLOOKUP(AD348,'ESO zone constants'!$D$3:$H$4951,5,FALSE),""),""),"")</f>
        <v/>
      </c>
      <c r="AE348" s="45"/>
      <c r="AF348" s="44" t="str">
        <f>IF(AE348&lt;&gt;"",IF(AE348&lt;&gt;"LIBSETS_DROP_MECHANIC_MONSTER_NAME",VLOOKUP(AE348,'LibSets constants'!$I$4:$L$1000,3,FALSE),""),"")</f>
        <v/>
      </c>
      <c r="AG348" s="44" t="str">
        <f>IF(AE348&lt;&gt;"",IF(AE348&lt;&gt;"LIBSETS_DROP_MECHANIC_MONSTER_NAME",VLOOKUP(AE348,'LibSets constants'!$I$4:$L$1000,4,FALSE),""),"")</f>
        <v/>
      </c>
      <c r="AH348" s="3" t="str">
        <f>IF(G348&lt;&gt;"LIBSETS_SETTYPE_BATTLEGROUND",IF(G348&lt;&gt;"LIBSETS_SETTYPE_SPECIAL",IF(AI348&lt;&gt;"",VLOOKUP(AI348,'ESO zone constants'!$D$3:$H$4951,5,FALSE),""),""),"")</f>
        <v/>
      </c>
      <c r="AJ348" s="45"/>
      <c r="AK348" s="44" t="str">
        <f>IF(AJ348&lt;&gt;"",IF(AJ348&lt;&gt;"LIBSETS_DROP_MECHANIC_MONSTER_NAME",VLOOKUP(AJ348,'LibSets constants'!$I$4:$L$1000,3,FALSE),""),"")</f>
        <v/>
      </c>
      <c r="AL348" s="44" t="str">
        <f>IF(AJ348&lt;&gt;"",IF(AJ348&lt;&gt;"LIBSETS_DROP_MECHANIC_MONSTER_NAME",VLOOKUP(AJ348,'LibSets constants'!$I$4:$L$1000,4,FALSE),""),"")</f>
        <v/>
      </c>
      <c r="AM348" s="3" t="str">
        <f>IF(G348&lt;&gt;"LIBSETS_SETTYPE_BATTLEGROUND",IF(G348&lt;&gt;"LIBSETS_SETTYPE_SPECIAL",IF(AN348&lt;&gt;"",VLOOKUP(AN348,'ESO zone constants'!$D$3:$H$4951,5,FALSE),""),""),"")</f>
        <v/>
      </c>
      <c r="AO348" s="45"/>
      <c r="AP348" s="44" t="str">
        <f>IF(AO348&lt;&gt;"",IF(AO348&lt;&gt;"LIBSETS_DROP_MECHANIC_MONSTER_NAME",VLOOKUP(AO348,'LibSets constants'!$I$4:$L$1000,3,FALSE),""),"")</f>
        <v/>
      </c>
      <c r="AQ348" s="44" t="str">
        <f>IF(AO348&lt;&gt;"",IF(AO348&lt;&gt;"LIBSETS_DROP_MECHANIC_MONSTER_NAME",VLOOKUP(AO348,'LibSets constants'!$I$4:$L$1000,4,FALSE),""),"")</f>
        <v/>
      </c>
      <c r="AR348" s="3" t="str">
        <f>IF(G348&lt;&gt;"LIBSETS_SETTYPE_BATTLEGROUND",IF(G348&lt;&gt;"LIBSETS_SETTYPE_SPECIAL",IF(AS348&lt;&gt;"",VLOOKUP(AS348,'ESO zone constants'!$D$3:$H$4951,5,FALSE),""),""),"")</f>
        <v/>
      </c>
      <c r="AT348" s="45"/>
      <c r="AU348" s="44" t="str">
        <f>IF(AT348&lt;&gt;"",IF(AT348&lt;&gt;"LIBSETS_DROP_MECHANIC_MONSTER_NAME",VLOOKUP(AT348,'LibSets constants'!$I$4:$L$1000,3,FALSE),""),"")</f>
        <v/>
      </c>
      <c r="AV348" s="44" t="str">
        <f>IF(AT348&lt;&gt;"",IF(AT348&lt;&gt;"LIBSETS_DROP_MECHANIC_MONSTER_NAME",VLOOKUP(AT348,'LibSets constants'!$I$4:$L$1000,4,FALSE),""),"")</f>
        <v/>
      </c>
      <c r="AW348" s="21" t="str">
        <f t="shared" si="31"/>
        <v>[518] = {wayshrines={435,435,435,}, dlcId=DLC_STONETHORN</v>
      </c>
      <c r="AX348" s="21" t="str">
        <f t="shared" si="32"/>
        <v>, zoneIds={1197}, veteran=false</v>
      </c>
      <c r="AY348" s="21" t="str">
        <f t="shared" si="33"/>
        <v>, setType=LIBSETS_SETTYPE_DUNGEON</v>
      </c>
      <c r="AZ348" s="21" t="str">
        <f t="shared" si="34"/>
        <v>},</v>
      </c>
      <c r="BA348" s="21" t="str">
        <f t="shared" si="35"/>
        <v xml:space="preserve"> --Arkasis’s Genius / Arkasis' Genie   [Stone Garden]</v>
      </c>
    </row>
    <row r="349" spans="1:53" x14ac:dyDescent="0.25">
      <c r="A349" s="12">
        <v>186</v>
      </c>
      <c r="B349" t="s">
        <v>1028</v>
      </c>
      <c r="C349" t="s">
        <v>1029</v>
      </c>
      <c r="D349" s="3">
        <f t="shared" si="30"/>
        <v>186</v>
      </c>
      <c r="G349" s="8" t="s">
        <v>1652</v>
      </c>
      <c r="I349" t="s">
        <v>97</v>
      </c>
      <c r="J349" t="s">
        <v>97</v>
      </c>
      <c r="K349">
        <v>188</v>
      </c>
      <c r="L349">
        <v>188</v>
      </c>
      <c r="M349">
        <v>188</v>
      </c>
      <c r="N349">
        <v>0</v>
      </c>
      <c r="O349" s="70" t="s">
        <v>65</v>
      </c>
      <c r="P349" s="3">
        <f>IF(AND(G349&lt;&gt;"LIBSETS_SETTYPE_BATTLEGROUND",G349&lt;&gt;"LIBSETS_SETTYPE_SPECIAL",G349&lt;&gt;"LIBSETS_SETTYPE_MYTHIC"), IF(Q349&lt;&gt;"",VLOOKUP(Q349,'ESO zone constants'!$D$3:$H$9999,5,FALSE),""),"")</f>
        <v>131</v>
      </c>
      <c r="Q349" t="str">
        <f>IF(AND(O349&lt;&gt;"",NOT(ISERROR(O349))),O349, IF(AND(K349&lt;&gt;"",K349&gt;0,NOT(ISERROR(K349))),VLOOKUP(K349,'ESO wayshrine node constants'!$A$3:$D$9986,4,FALSE),""))</f>
        <v>Tempest Island</v>
      </c>
      <c r="S349" s="19" t="str">
        <f>IF(AND(R349&lt;&gt;"",NOT(ISERROR(R349))),R349,IF(P349&lt;&gt;"",IF(NOT(ISERROR(VLOOKUP(P349,'ESO Dungeon constants'!$D$3:$H$9999,5,FALSE))),VLOOKUP(P349,'ESO Dungeon constants'!$D$3:$I$9999,6,FALSE),VLOOKUP(P349,'ESO zone constants'!$H$3:$K$9985,4,FALSE)),""))</f>
        <v>DLC_BASE_GAME</v>
      </c>
      <c r="T349" s="3" t="str">
        <f>IF(S349&lt;&gt;"",VLOOKUP(S349,'LibSets constants'!$B$4:$C$1000,2,FALSE),"")</f>
        <v>Included in base game</v>
      </c>
      <c r="V349" s="3" t="str">
        <f>IF(U349&lt;&gt;"",IF(U349&lt;&gt;"LIBSETS_DROP_MECHANIC_MONSTER_NAME",VLOOKUP(U349,'LibSets constants'!$I$4:$L$1000,3,FALSE),""),"")</f>
        <v/>
      </c>
      <c r="W349" s="40" t="str">
        <f>IF(U349&lt;&gt;"",IF(U349&lt;&gt;"LIBSETS_DROP_MECHANIC_MONSTER_NAME",VLOOKUP(U349,'LibSets constants'!$I$4:$L$1000,4,FALSE),""),"")</f>
        <v/>
      </c>
      <c r="X349" s="3" t="str">
        <f>IF(G349&lt;&gt;"LIBSETS_SETTYPE_BATTLEGROUND",IF(G349&lt;&gt;"LIBSETS_SETTYPE_SPECIAL",IF(Y349&lt;&gt;"",VLOOKUP(Y349,'ESO zone constants'!$D$3:$H$4951,5,FALSE),""),""),"")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constants'!$D$3:$H$4951,5,FALSE),""),""),"")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constants'!$D$3:$H$4951,5,FALSE),""),""),"")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constants'!$D$3:$H$4951,5,FALSE),""),""),"")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constants'!$D$3:$H$4951,5,FALSE),""),""),"")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[186] = {wayshrines={188,188,188,}, dlcId=DLC_BASE_GAME</v>
      </c>
      <c r="AX349" s="21" t="str">
        <f t="shared" si="32"/>
        <v>, zoneIds={131}, veteran=false</v>
      </c>
      <c r="AY349" s="21" t="str">
        <f t="shared" si="33"/>
        <v>, setType=LIBSETS_SETTYPE_DUNGEON</v>
      </c>
      <c r="AZ349" s="21" t="str">
        <f t="shared" si="34"/>
        <v>},</v>
      </c>
      <c r="BA349" s="21" t="str">
        <f t="shared" si="35"/>
        <v xml:space="preserve"> --Jolting Arms / Rüttelnde Rüstung   [Tempest Island]</v>
      </c>
    </row>
    <row r="350" spans="1:53" x14ac:dyDescent="0.25">
      <c r="A350" s="12">
        <v>188</v>
      </c>
      <c r="B350" t="s">
        <v>1032</v>
      </c>
      <c r="C350" t="s">
        <v>1033</v>
      </c>
      <c r="D350" s="3">
        <f t="shared" si="30"/>
        <v>188</v>
      </c>
      <c r="G350" s="8" t="s">
        <v>1652</v>
      </c>
      <c r="I350" t="s">
        <v>97</v>
      </c>
      <c r="J350" t="s">
        <v>97</v>
      </c>
      <c r="K350">
        <v>188</v>
      </c>
      <c r="L350">
        <v>188</v>
      </c>
      <c r="M350">
        <v>188</v>
      </c>
      <c r="N350">
        <v>0</v>
      </c>
      <c r="O350" s="70" t="s">
        <v>65</v>
      </c>
      <c r="P350" s="3">
        <f>IF(AND(G350&lt;&gt;"LIBSETS_SETTYPE_BATTLEGROUND",G350&lt;&gt;"LIBSETS_SETTYPE_SPECIAL",G350&lt;&gt;"LIBSETS_SETTYPE_MYTHIC"), IF(Q350&lt;&gt;"",VLOOKUP(Q350,'ESO zone constants'!$D$3:$H$9999,5,FALSE),""),"")</f>
        <v>131</v>
      </c>
      <c r="Q350" t="str">
        <f>IF(AND(O350&lt;&gt;"",NOT(ISERROR(O350))),O350, IF(AND(K350&lt;&gt;"",K350&gt;0,NOT(ISERROR(K350))),VLOOKUP(K350,'ESO wayshrine node constants'!$A$3:$D$9986,4,FALSE),""))</f>
        <v>Tempest Island</v>
      </c>
      <c r="S350" s="19" t="str">
        <f>IF(AND(R350&lt;&gt;"",NOT(ISERROR(R350))),R350,IF(P350&lt;&gt;"",IF(NOT(ISERROR(VLOOKUP(P350,'ESO Dungeon constants'!$D$3:$H$9999,5,FALSE))),VLOOKUP(P350,'ESO Dungeon constants'!$D$3:$I$9999,6,FALSE),VLOOKUP(P350,'ESO zone constants'!$H$3:$K$9985,4,FALSE)),""))</f>
        <v>DLC_BASE_GAME</v>
      </c>
      <c r="T350" s="3" t="str">
        <f>IF(S350&lt;&gt;"",VLOOKUP(S350,'LibSets constants'!$B$4:$C$1000,2,FALSE),"")</f>
        <v>Included in base game</v>
      </c>
      <c r="V350" s="3" t="str">
        <f>IF(U350&lt;&gt;"",IF(U350&lt;&gt;"LIBSETS_DROP_MECHANIC_MONSTER_NAME",VLOOKUP(U350,'LibSets constants'!$I$4:$L$1000,3,FALSE),""),"")</f>
        <v/>
      </c>
      <c r="W350" s="40" t="str">
        <f>IF(U350&lt;&gt;"",IF(U350&lt;&gt;"LIBSETS_DROP_MECHANIC_MONSTER_NAME",VLOOKUP(U350,'LibSets constants'!$I$4:$L$1000,4,FALSE),""),"")</f>
        <v/>
      </c>
      <c r="X350" s="3" t="str">
        <f>IF(G350&lt;&gt;"LIBSETS_SETTYPE_BATTLEGROUND",IF(G350&lt;&gt;"LIBSETS_SETTYPE_SPECIAL",IF(Y350&lt;&gt;"",VLOOKUP(Y350,'ESO zone constants'!$D$3:$H$4951,5,FALSE),""),""),"")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constants'!$D$3:$H$4951,5,FALSE),""),""),"")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constants'!$D$3:$H$4951,5,FALSE),""),""),"")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constants'!$D$3:$H$4951,5,FALSE),""),""),"")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constants'!$D$3:$H$4951,5,FALSE),""),""),"")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[188] = {wayshrines={188,188,188,}, dlcId=DLC_BASE_GAME</v>
      </c>
      <c r="AX350" s="21" t="str">
        <f t="shared" si="32"/>
        <v>, zoneIds={131}, veteran=false</v>
      </c>
      <c r="AY350" s="21" t="str">
        <f t="shared" si="33"/>
        <v>, setType=LIBSETS_SETTYPE_DUNGEON</v>
      </c>
      <c r="AZ350" s="21" t="str">
        <f t="shared" si="34"/>
        <v>},</v>
      </c>
      <c r="BA350" s="21" t="str">
        <f t="shared" si="35"/>
        <v xml:space="preserve"> --Storm Master / Sturmmeister   [Tempest Island]</v>
      </c>
    </row>
    <row r="351" spans="1:53" x14ac:dyDescent="0.25">
      <c r="A351" s="12">
        <v>193</v>
      </c>
      <c r="B351" t="s">
        <v>1036</v>
      </c>
      <c r="C351" t="s">
        <v>1037</v>
      </c>
      <c r="D351" s="3">
        <f t="shared" si="30"/>
        <v>193</v>
      </c>
      <c r="G351" s="8" t="s">
        <v>1652</v>
      </c>
      <c r="I351" t="s">
        <v>97</v>
      </c>
      <c r="J351" t="s">
        <v>97</v>
      </c>
      <c r="K351">
        <v>188</v>
      </c>
      <c r="L351">
        <v>188</v>
      </c>
      <c r="M351">
        <v>188</v>
      </c>
      <c r="N351">
        <v>0</v>
      </c>
      <c r="O351" s="70" t="s">
        <v>65</v>
      </c>
      <c r="P351" s="3">
        <f>IF(AND(G351&lt;&gt;"LIBSETS_SETTYPE_BATTLEGROUND",G351&lt;&gt;"LIBSETS_SETTYPE_SPECIAL",G351&lt;&gt;"LIBSETS_SETTYPE_MYTHIC"), IF(Q351&lt;&gt;"",VLOOKUP(Q351,'ESO zone constants'!$D$3:$H$9999,5,FALSE),""),"")</f>
        <v>131</v>
      </c>
      <c r="Q351" t="str">
        <f>IF(AND(O351&lt;&gt;"",NOT(ISERROR(O351))),O351, IF(AND(K351&lt;&gt;"",K351&gt;0,NOT(ISERROR(K351))),VLOOKUP(K351,'ESO wayshrine node constants'!$A$3:$D$9986,4,FALSE),""))</f>
        <v>Tempest Island</v>
      </c>
      <c r="S351" s="19" t="str">
        <f>IF(AND(R351&lt;&gt;"",NOT(ISERROR(R351))),R351,IF(P351&lt;&gt;"",IF(NOT(ISERROR(VLOOKUP(P351,'ESO Dungeon constants'!$D$3:$H$9999,5,FALSE))),VLOOKUP(P351,'ESO Dungeon constants'!$D$3:$I$9999,6,FALSE),VLOOKUP(P351,'ESO zone constants'!$H$3:$K$9985,4,FALSE)),""))</f>
        <v>DLC_BASE_GAME</v>
      </c>
      <c r="T351" s="3" t="str">
        <f>IF(S351&lt;&gt;"",VLOOKUP(S351,'LibSets constants'!$B$4:$C$1000,2,FALSE),"")</f>
        <v>Included in base game</v>
      </c>
      <c r="V351" s="44" t="str">
        <f>IF(U351&lt;&gt;"",IF(U351&lt;&gt;"LIBSETS_DROP_MECHANIC_MONSTER_NAME",VLOOKUP(U351,'LibSets constants'!$I$4:$L$1000,3,FALSE),""),"")</f>
        <v/>
      </c>
      <c r="W351" s="40" t="str">
        <f>IF(U351&lt;&gt;"",IF(U351&lt;&gt;"LIBSETS_DROP_MECHANIC_MONSTER_NAME",VLOOKUP(U351,'LibSets constants'!$I$4:$L$1000,4,FALSE),""),"")</f>
        <v/>
      </c>
      <c r="X351" s="3" t="str">
        <f>IF(G351&lt;&gt;"LIBSETS_SETTYPE_BATTLEGROUND",IF(G351&lt;&gt;"LIBSETS_SETTYPE_SPECIAL",IF(Y351&lt;&gt;"",VLOOKUP(Y351,'ESO zone constants'!$D$3:$H$4951,5,FALSE),""),""),"")</f>
        <v/>
      </c>
      <c r="Z351" s="45"/>
      <c r="AA351" s="44" t="str">
        <f>IF(Z351&lt;&gt;"",IF(Z351&lt;&gt;"LIBSETS_DROP_MECHANIC_MONSTER_NAME",VLOOKUP(Z351,'LibSets constants'!$I$4:$L$1000,3,FALSE),""),"")</f>
        <v/>
      </c>
      <c r="AB351" s="44" t="str">
        <f>IF(Z351&lt;&gt;"",IF(Z351&lt;&gt;"LIBSETS_DROP_MECHANIC_MONSTER_NAME",VLOOKUP(Z351,'LibSets constants'!$I$4:$L$1000,4,FALSE),""),"")</f>
        <v/>
      </c>
      <c r="AC351" s="3" t="str">
        <f>IF(G351&lt;&gt;"LIBSETS_SETTYPE_BATTLEGROUND",IF(G351&lt;&gt;"LIBSETS_SETTYPE_SPECIAL",IF(AD351&lt;&gt;"",VLOOKUP(AD351,'ESO zone constants'!$D$3:$H$4951,5,FALSE),""),""),"")</f>
        <v/>
      </c>
      <c r="AE351" s="45"/>
      <c r="AF351" s="44" t="str">
        <f>IF(AE351&lt;&gt;"",IF(AE351&lt;&gt;"LIBSETS_DROP_MECHANIC_MONSTER_NAME",VLOOKUP(AE351,'LibSets constants'!$I$4:$L$1000,3,FALSE),""),"")</f>
        <v/>
      </c>
      <c r="AG351" s="44" t="str">
        <f>IF(AE351&lt;&gt;"",IF(AE351&lt;&gt;"LIBSETS_DROP_MECHANIC_MONSTER_NAME",VLOOKUP(AE351,'LibSets constants'!$I$4:$L$1000,4,FALSE),""),"")</f>
        <v/>
      </c>
      <c r="AH351" s="3" t="str">
        <f>IF(G351&lt;&gt;"LIBSETS_SETTYPE_BATTLEGROUND",IF(G351&lt;&gt;"LIBSETS_SETTYPE_SPECIAL",IF(AI351&lt;&gt;"",VLOOKUP(AI351,'ESO zone constants'!$D$3:$H$4951,5,FALSE),""),""),"")</f>
        <v/>
      </c>
      <c r="AJ351" s="45"/>
      <c r="AK351" s="44" t="str">
        <f>IF(AJ351&lt;&gt;"",IF(AJ351&lt;&gt;"LIBSETS_DROP_MECHANIC_MONSTER_NAME",VLOOKUP(AJ351,'LibSets constants'!$I$4:$L$1000,3,FALSE),""),"")</f>
        <v/>
      </c>
      <c r="AL351" s="44" t="str">
        <f>IF(AJ351&lt;&gt;"",IF(AJ351&lt;&gt;"LIBSETS_DROP_MECHANIC_MONSTER_NAME",VLOOKUP(AJ351,'LibSets constants'!$I$4:$L$1000,4,FALSE),""),"")</f>
        <v/>
      </c>
      <c r="AM351" s="3" t="str">
        <f>IF(G351&lt;&gt;"LIBSETS_SETTYPE_BATTLEGROUND",IF(G351&lt;&gt;"LIBSETS_SETTYPE_SPECIAL",IF(AN351&lt;&gt;"",VLOOKUP(AN351,'ESO zone constants'!$D$3:$H$4951,5,FALSE),""),""),"")</f>
        <v/>
      </c>
      <c r="AO351" s="45"/>
      <c r="AP351" s="44" t="str">
        <f>IF(AO351&lt;&gt;"",IF(AO351&lt;&gt;"LIBSETS_DROP_MECHANIC_MONSTER_NAME",VLOOKUP(AO351,'LibSets constants'!$I$4:$L$1000,3,FALSE),""),"")</f>
        <v/>
      </c>
      <c r="AQ351" s="44" t="str">
        <f>IF(AO351&lt;&gt;"",IF(AO351&lt;&gt;"LIBSETS_DROP_MECHANIC_MONSTER_NAME",VLOOKUP(AO351,'LibSets constants'!$I$4:$L$1000,4,FALSE),""),"")</f>
        <v/>
      </c>
      <c r="AR351" s="3" t="str">
        <f>IF(G351&lt;&gt;"LIBSETS_SETTYPE_BATTLEGROUND",IF(G351&lt;&gt;"LIBSETS_SETTYPE_SPECIAL",IF(AS351&lt;&gt;"",VLOOKUP(AS351,'ESO zone constants'!$D$3:$H$4951,5,FALSE),""),""),"")</f>
        <v/>
      </c>
      <c r="AT351" s="45"/>
      <c r="AU351" s="44" t="str">
        <f>IF(AT351&lt;&gt;"",IF(AT351&lt;&gt;"LIBSETS_DROP_MECHANIC_MONSTER_NAME",VLOOKUP(AT351,'LibSets constants'!$I$4:$L$1000,3,FALSE),""),"")</f>
        <v/>
      </c>
      <c r="AV351" s="44" t="str">
        <f>IF(AT351&lt;&gt;"",IF(AT351&lt;&gt;"LIBSETS_DROP_MECHANIC_MONSTER_NAME",VLOOKUP(AT351,'LibSets constants'!$I$4:$L$1000,4,FALSE),""),"")</f>
        <v/>
      </c>
      <c r="AW351" s="21" t="str">
        <f t="shared" si="31"/>
        <v>[193] = {wayshrines={188,188,188,}, dlcId=DLC_BASE_GAME</v>
      </c>
      <c r="AX351" s="21" t="str">
        <f t="shared" si="32"/>
        <v>, zoneIds={131}, veteran=false</v>
      </c>
      <c r="AY351" s="21" t="str">
        <f t="shared" si="33"/>
        <v>, setType=LIBSETS_SETTYPE_DUNGEON</v>
      </c>
      <c r="AZ351" s="21" t="str">
        <f t="shared" si="34"/>
        <v>},</v>
      </c>
      <c r="BA351" s="21" t="str">
        <f t="shared" si="35"/>
        <v xml:space="preserve"> --Overwhelming Surge / Überwältigende Woge   [Tempest Island]</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constants'!$D$3:$H$9999,5,FALSE),""),"")</f>
        <v>726</v>
      </c>
      <c r="Q352" t="str">
        <f>IF(AND(O352&lt;&gt;"",NOT(ISERROR(O352))),O352, IF(AND(K352&lt;&gt;"",K352&gt;0,NOT(ISERROR(K352))),VLOOKUP(K352,'ESO wayshrine node constants'!$A$3:$D$9986,4,FALSE),""))</f>
        <v>Murkmire</v>
      </c>
      <c r="S352" s="19" t="str">
        <f>IF(AND(R352&lt;&gt;"",NOT(ISERROR(R352))),R352,IF(P352&lt;&gt;"",IF(NOT(ISERROR(VLOOKUP(P352,'ESO Dungeon constants'!$D$3:$H$9999,5,FALSE))),VLOOKUP(P352,'ESO Dungeon constants'!$D$3:$I$9999,6,FALSE),VLOOKUP(P352,'ESO zone constants'!$H$3:$K$9985,4,FALSE)),""))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constants'!$D$3:$H$4951,5,FALSE),""),""),"")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constants'!$D$3:$H$4951,5,FALSE),""),""),"")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constants'!$D$3:$H$4951,5,FALSE),""),""),"")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constants'!$D$3:$H$4951,5,FALSE),""),""),"")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constants'!$D$3:$H$4951,5,FALSE),""),""),"")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constants'!$D$3:$H$9999,5,FALSE),""),"")</f>
        <v>726</v>
      </c>
      <c r="Q353" t="str">
        <f>IF(AND(O353&lt;&gt;"",NOT(ISERROR(O353))),O353, IF(AND(K353&lt;&gt;"",K353&gt;0,NOT(ISERROR(K353))),VLOOKUP(K353,'ESO wayshrine node constants'!$A$3:$D$9986,4,FALSE),""))</f>
        <v>Murkmire</v>
      </c>
      <c r="S353" s="19" t="str">
        <f>IF(AND(R353&lt;&gt;"",NOT(ISERROR(R353))),R353,IF(P353&lt;&gt;"",IF(NOT(ISERROR(VLOOKUP(P353,'ESO Dungeon constants'!$D$3:$H$9999,5,FALSE))),VLOOKUP(P353,'ESO Dungeon constants'!$D$3:$I$9999,6,FALSE),VLOOKUP(P353,'ESO zone constants'!$H$3:$K$9985,4,FALSE)),""))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constants'!$D$3:$H$4951,5,FALSE),""),""),"")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constants'!$D$3:$H$4951,5,FALSE),""),""),"")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constants'!$D$3:$H$4951,5,FALSE),""),""),"")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constants'!$D$3:$H$4951,5,FALSE),""),""),"")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constants'!$D$3:$H$4951,5,FALSE),""),""),"")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constants'!$D$3:$H$9999,5,FALSE),""),"")</f>
        <v>726</v>
      </c>
      <c r="Q354" t="str">
        <f>IF(AND(O354&lt;&gt;"",NOT(ISERROR(O354))),O354, IF(AND(K354&lt;&gt;"",K354&gt;0,NOT(ISERROR(K354))),VLOOKUP(K354,'ESO wayshrine node constants'!$A$3:$D$9986,4,FALSE),""))</f>
        <v>Murkmire</v>
      </c>
      <c r="S354" s="19" t="str">
        <f>IF(AND(R354&lt;&gt;"",NOT(ISERROR(R354))),R354,IF(P354&lt;&gt;"",IF(NOT(ISERROR(VLOOKUP(P354,'ESO Dungeon constants'!$D$3:$H$9999,5,FALSE))),VLOOKUP(P354,'ESO Dungeon constants'!$D$3:$I$9999,6,FALSE),VLOOKUP(P354,'ESO zone constants'!$H$3:$K$9985,4,FALSE)),""))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constants'!$D$3:$H$4951,5,FALSE),""),""),"")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constants'!$D$3:$H$4951,5,FALSE),""),""),"")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constants'!$D$3:$H$4951,5,FALSE),""),""),"")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constants'!$D$3:$H$4951,5,FALSE),""),""),"")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constants'!$D$3:$H$4951,5,FALSE),""),""),"")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constants'!$D$3:$H$9999,5,FALSE),""),"")</f>
        <v>726</v>
      </c>
      <c r="Q355" t="str">
        <f>IF(AND(O355&lt;&gt;"",NOT(ISERROR(O355))),O355, IF(AND(K355&lt;&gt;"",K355&gt;0,NOT(ISERROR(K355))),VLOOKUP(K355,'ESO wayshrine node constants'!$A$3:$D$9986,4,FALSE),""))</f>
        <v>Murkmire</v>
      </c>
      <c r="S355" s="19" t="str">
        <f>IF(AND(R355&lt;&gt;"",NOT(ISERROR(R355))),R355,IF(P355&lt;&gt;"",IF(NOT(ISERROR(VLOOKUP(P355,'ESO Dungeon constants'!$D$3:$H$9999,5,FALSE))),VLOOKUP(P355,'ESO Dungeon constants'!$D$3:$I$9999,6,FALSE),VLOOKUP(P355,'ESO zone constants'!$H$3:$K$9985,4,FALSE)),""))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constants'!$D$3:$H$4951,5,FALSE),""),""),"")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constants'!$D$3:$H$4951,5,FALSE),""),""),"")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constants'!$D$3:$H$4951,5,FALSE),""),""),"")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constants'!$D$3:$H$4951,5,FALSE),""),""),"")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constants'!$D$3:$H$4951,5,FALSE),""),""),"")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constants'!$D$3:$H$9999,5,FALSE),""),"")</f>
        <v>726</v>
      </c>
      <c r="Q356" t="str">
        <f>IF(AND(O356&lt;&gt;"",NOT(ISERROR(O356))),O356, IF(AND(K356&lt;&gt;"",K356&gt;0,NOT(ISERROR(K356))),VLOOKUP(K356,'ESO wayshrine node constants'!$A$3:$D$9986,4,FALSE),""))</f>
        <v>Murkmire</v>
      </c>
      <c r="S356" s="19" t="str">
        <f>IF(AND(R356&lt;&gt;"",NOT(ISERROR(R356))),R356,IF(P356&lt;&gt;"",IF(NOT(ISERROR(VLOOKUP(P356,'ESO Dungeon constants'!$D$3:$H$9999,5,FALSE))),VLOOKUP(P356,'ESO Dungeon constants'!$D$3:$I$9999,6,FALSE),VLOOKUP(P356,'ESO zone constants'!$H$3:$K$9985,4,FALSE)),""))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constants'!$D$3:$H$4951,5,FALSE),""),""),"")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constants'!$D$3:$H$4951,5,FALSE),""),""),"")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constants'!$D$3:$H$4951,5,FALSE),""),""),"")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constants'!$D$3:$H$4951,5,FALSE),""),""),"")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constants'!$D$3:$H$4951,5,FALSE),""),""),"")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constants'!$D$3:$H$9999,5,FALSE),""),"")</f>
        <v>726</v>
      </c>
      <c r="Q357" t="str">
        <f>IF(AND(O357&lt;&gt;"",NOT(ISERROR(O357))),O357, IF(AND(K357&lt;&gt;"",K357&gt;0,NOT(ISERROR(K357))),VLOOKUP(K357,'ESO wayshrine node constants'!$A$3:$D$9986,4,FALSE),""))</f>
        <v>Murkmire</v>
      </c>
      <c r="S357" s="19" t="str">
        <f>IF(AND(R357&lt;&gt;"",NOT(ISERROR(R357))),R357,IF(P357&lt;&gt;"",IF(NOT(ISERROR(VLOOKUP(P357,'ESO Dungeon constants'!$D$3:$H$9999,5,FALSE))),VLOOKUP(P357,'ESO Dungeon constants'!$D$3:$I$9999,6,FALSE),VLOOKUP(P357,'ESO zone constants'!$H$3:$K$9985,4,FALSE)),""))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constants'!$D$3:$H$4951,5,FALSE),""),""),"")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constants'!$D$3:$H$4951,5,FALSE),""),""),"")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constants'!$D$3:$H$4951,5,FALSE),""),""),"")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constants'!$D$3:$H$4951,5,FALSE),""),""),"")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constants'!$D$3:$H$4951,5,FALSE),""),""),"")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378</v>
      </c>
      <c r="L358">
        <v>378</v>
      </c>
      <c r="M358">
        <v>378</v>
      </c>
      <c r="N358">
        <v>0</v>
      </c>
      <c r="O358" s="70" t="s">
        <v>728</v>
      </c>
      <c r="P358" s="3">
        <f>IF(AND(G358&lt;&gt;"LIBSETS_SETTYPE_BATTLEGROUND",G358&lt;&gt;"LIBSETS_SETTYPE_SPECIAL",G358&lt;&gt;"LIBSETS_SETTYPE_MYTHIC"), IF(Q358&lt;&gt;"",VLOOKUP(Q358,'ESO zone constants'!$D$3:$H$9999,5,FALSE),""),"")</f>
        <v>1082</v>
      </c>
      <c r="Q358" t="str">
        <f>IF(AND(O358&lt;&gt;"",NOT(ISERROR(O358))),O358, IF(AND(K358&lt;&gt;"",K358&gt;0,NOT(ISERROR(K358))),VLOOKUP(K358,'ESO wayshrine node constants'!$A$3:$D$9986,4,FALSE),""))</f>
        <v>Blackrose Prison</v>
      </c>
      <c r="S358" s="19" t="str">
        <f>IF(AND(R358&lt;&gt;"",NOT(ISERROR(R358))),R358,IF(P358&lt;&gt;"",IF(NOT(ISERROR(VLOOKUP(P358,'ESO Dungeon constants'!$D$3:$H$9999,5,FALSE))),VLOOKUP(P358,'ESO Dungeon constants'!$D$3:$I$9999,6,FALSE),VLOOKUP(P358,'ESO zone constants'!$H$3:$K$9985,4,FALSE)),""))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constants'!$D$3:$H$4951,5,FALSE),""),""),"")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constants'!$D$3:$H$4951,5,FALSE),""),""),"")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constants'!$D$3:$H$4951,5,FALSE),""),""),"")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constants'!$D$3:$H$4951,5,FALSE),""),""),"")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constants'!$D$3:$H$4951,5,FALSE),""),""),"")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378</v>
      </c>
      <c r="L359">
        <v>378</v>
      </c>
      <c r="M359">
        <v>378</v>
      </c>
      <c r="N359">
        <v>0</v>
      </c>
      <c r="O359" s="70" t="s">
        <v>728</v>
      </c>
      <c r="P359" s="3">
        <f>IF(AND(G359&lt;&gt;"LIBSETS_SETTYPE_BATTLEGROUND",G359&lt;&gt;"LIBSETS_SETTYPE_SPECIAL",G359&lt;&gt;"LIBSETS_SETTYPE_MYTHIC"), IF(Q359&lt;&gt;"",VLOOKUP(Q359,'ESO zone constants'!$D$3:$H$9999,5,FALSE),""),"")</f>
        <v>1082</v>
      </c>
      <c r="Q359" t="str">
        <f>IF(AND(O359&lt;&gt;"",NOT(ISERROR(O359))),O359, IF(AND(K359&lt;&gt;"",K359&gt;0,NOT(ISERROR(K359))),VLOOKUP(K359,'ESO wayshrine node constants'!$A$3:$D$9986,4,FALSE),""))</f>
        <v>Blackrose Prison</v>
      </c>
      <c r="S359" s="19" t="str">
        <f>IF(AND(R359&lt;&gt;"",NOT(ISERROR(R359))),R359,IF(P359&lt;&gt;"",IF(NOT(ISERROR(VLOOKUP(P359,'ESO Dungeon constants'!$D$3:$H$9999,5,FALSE))),VLOOKUP(P359,'ESO Dungeon constants'!$D$3:$I$9999,6,FALSE),VLOOKUP(P359,'ESO zone constants'!$H$3:$K$9985,4,FALSE)),""))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constants'!$D$3:$H$4951,5,FALSE),""),""),"")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constants'!$D$3:$H$4951,5,FALSE),""),""),"")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constants'!$D$3:$H$4951,5,FALSE),""),""),"")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constants'!$D$3:$H$4951,5,FALSE),""),""),"")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constants'!$D$3:$H$4951,5,FALSE),""),""),"")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378</v>
      </c>
      <c r="L360">
        <v>378</v>
      </c>
      <c r="M360">
        <v>378</v>
      </c>
      <c r="N360">
        <v>0</v>
      </c>
      <c r="O360" s="70" t="s">
        <v>728</v>
      </c>
      <c r="P360" s="3">
        <f>IF(AND(G360&lt;&gt;"LIBSETS_SETTYPE_BATTLEGROUND",G360&lt;&gt;"LIBSETS_SETTYPE_SPECIAL",G360&lt;&gt;"LIBSETS_SETTYPE_MYTHIC"), IF(Q360&lt;&gt;"",VLOOKUP(Q360,'ESO zone constants'!$D$3:$H$9999,5,FALSE),""),"")</f>
        <v>1082</v>
      </c>
      <c r="Q360" t="str">
        <f>IF(AND(O360&lt;&gt;"",NOT(ISERROR(O360))),O360, IF(AND(K360&lt;&gt;"",K360&gt;0,NOT(ISERROR(K360))),VLOOKUP(K360,'ESO wayshrine node constants'!$A$3:$D$9986,4,FALSE),""))</f>
        <v>Blackrose Prison</v>
      </c>
      <c r="S360" s="19" t="str">
        <f>IF(AND(R360&lt;&gt;"",NOT(ISERROR(R360))),R360,IF(P360&lt;&gt;"",IF(NOT(ISERROR(VLOOKUP(P360,'ESO Dungeon constants'!$D$3:$H$9999,5,FALSE))),VLOOKUP(P360,'ESO Dungeon constants'!$D$3:$I$9999,6,FALSE),VLOOKUP(P360,'ESO zone constants'!$H$3:$K$9985,4,FALSE)),""))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constants'!$D$3:$H$4951,5,FALSE),""),""),"")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constants'!$D$3:$H$4951,5,FALSE),""),""),"")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constants'!$D$3:$H$4951,5,FALSE),""),""),"")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constants'!$D$3:$H$4951,5,FALSE),""),""),"")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constants'!$D$3:$H$4951,5,FALSE),""),""),"")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378</v>
      </c>
      <c r="L361">
        <v>378</v>
      </c>
      <c r="M361">
        <v>378</v>
      </c>
      <c r="N361">
        <v>0</v>
      </c>
      <c r="O361" s="70" t="s">
        <v>728</v>
      </c>
      <c r="P361" s="3">
        <f>IF(AND(G361&lt;&gt;"LIBSETS_SETTYPE_BATTLEGROUND",G361&lt;&gt;"LIBSETS_SETTYPE_SPECIAL",G361&lt;&gt;"LIBSETS_SETTYPE_MYTHIC"), IF(Q361&lt;&gt;"",VLOOKUP(Q361,'ESO zone constants'!$D$3:$H$9999,5,FALSE),""),"")</f>
        <v>1082</v>
      </c>
      <c r="Q361" t="str">
        <f>IF(AND(O361&lt;&gt;"",NOT(ISERROR(O361))),O361, IF(AND(K361&lt;&gt;"",K361&gt;0,NOT(ISERROR(K361))),VLOOKUP(K361,'ESO wayshrine node constants'!$A$3:$D$9986,4,FALSE),""))</f>
        <v>Blackrose Prison</v>
      </c>
      <c r="S361" s="19" t="str">
        <f>IF(AND(R361&lt;&gt;"",NOT(ISERROR(R361))),R361,IF(P361&lt;&gt;"",IF(NOT(ISERROR(VLOOKUP(P361,'ESO Dungeon constants'!$D$3:$H$9999,5,FALSE))),VLOOKUP(P361,'ESO Dungeon constants'!$D$3:$I$9999,6,FALSE),VLOOKUP(P361,'ESO zone constants'!$H$3:$K$9985,4,FALSE)),""))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constants'!$D$3:$H$4951,5,FALSE),""),""),"")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constants'!$D$3:$H$4951,5,FALSE),""),""),"")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constants'!$D$3:$H$4951,5,FALSE),""),""),"")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constants'!$D$3:$H$4951,5,FALSE),""),""),"")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constants'!$D$3:$H$4951,5,FALSE),""),""),"")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378</v>
      </c>
      <c r="L362">
        <v>378</v>
      </c>
      <c r="M362">
        <v>378</v>
      </c>
      <c r="N362">
        <v>0</v>
      </c>
      <c r="O362" s="70" t="s">
        <v>728</v>
      </c>
      <c r="P362" s="3">
        <f>IF(AND(G362&lt;&gt;"LIBSETS_SETTYPE_BATTLEGROUND",G362&lt;&gt;"LIBSETS_SETTYPE_SPECIAL",G362&lt;&gt;"LIBSETS_SETTYPE_MYTHIC"), IF(Q362&lt;&gt;"",VLOOKUP(Q362,'ESO zone constants'!$D$3:$H$9999,5,FALSE),""),"")</f>
        <v>1082</v>
      </c>
      <c r="Q362" t="str">
        <f>IF(AND(O362&lt;&gt;"",NOT(ISERROR(O362))),O362, IF(AND(K362&lt;&gt;"",K362&gt;0,NOT(ISERROR(K362))),VLOOKUP(K362,'ESO wayshrine node constants'!$A$3:$D$9986,4,FALSE),""))</f>
        <v>Blackrose Prison</v>
      </c>
      <c r="S362" s="19" t="str">
        <f>IF(AND(R362&lt;&gt;"",NOT(ISERROR(R362))),R362,IF(P362&lt;&gt;"",IF(NOT(ISERROR(VLOOKUP(P362,'ESO Dungeon constants'!$D$3:$H$9999,5,FALSE))),VLOOKUP(P362,'ESO Dungeon constants'!$D$3:$I$9999,6,FALSE),VLOOKUP(P362,'ESO zone constants'!$H$3:$K$9985,4,FALSE)),""))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constants'!$D$3:$H$4951,5,FALSE),""),""),"")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constants'!$D$3:$H$4951,5,FALSE),""),""),"")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constants'!$D$3:$H$4951,5,FALSE),""),""),"")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constants'!$D$3:$H$4951,5,FALSE),""),""),"")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constants'!$D$3:$H$4951,5,FALSE),""),""),"")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378</v>
      </c>
      <c r="L363">
        <v>378</v>
      </c>
      <c r="M363">
        <v>378</v>
      </c>
      <c r="N363">
        <v>0</v>
      </c>
      <c r="O363" s="70" t="s">
        <v>728</v>
      </c>
      <c r="P363" s="3">
        <f>IF(AND(G363&lt;&gt;"LIBSETS_SETTYPE_BATTLEGROUND",G363&lt;&gt;"LIBSETS_SETTYPE_SPECIAL",G363&lt;&gt;"LIBSETS_SETTYPE_MYTHIC"), IF(Q363&lt;&gt;"",VLOOKUP(Q363,'ESO zone constants'!$D$3:$H$9999,5,FALSE),""),"")</f>
        <v>1082</v>
      </c>
      <c r="Q363" t="str">
        <f>IF(AND(O363&lt;&gt;"",NOT(ISERROR(O363))),O363, IF(AND(K363&lt;&gt;"",K363&gt;0,NOT(ISERROR(K363))),VLOOKUP(K363,'ESO wayshrine node constants'!$A$3:$D$9986,4,FALSE),""))</f>
        <v>Blackrose Prison</v>
      </c>
      <c r="S363" s="19" t="str">
        <f>IF(AND(R363&lt;&gt;"",NOT(ISERROR(R363))),R363,IF(P363&lt;&gt;"",IF(NOT(ISERROR(VLOOKUP(P363,'ESO Dungeon constants'!$D$3:$H$9999,5,FALSE))),VLOOKUP(P363,'ESO Dungeon constants'!$D$3:$I$9999,6,FALSE),VLOOKUP(P363,'ESO zone constants'!$H$3:$K$9985,4,FALSE)),""))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constants'!$D$3:$H$4951,5,FALSE),""),""),"")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constants'!$D$3:$H$4951,5,FALSE),""),""),"")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constants'!$D$3:$H$4951,5,FALSE),""),""),"")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constants'!$D$3:$H$4951,5,FALSE),""),""),"")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constants'!$D$3:$H$4951,5,FALSE),""),""),"")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constants'!$D$3:$H$9999,5,FALSE),""),"")</f>
        <v>181</v>
      </c>
      <c r="Q364" t="str">
        <f>IF(AND(O364&lt;&gt;"",NOT(ISERROR(O364))),O364, IF(AND(K364&lt;&gt;"",K364&gt;0,NOT(ISERROR(K364))),VLOOKUP(K364,'ESO wayshrine node constants'!$A$3:$D$9986,4,FALSE),""))</f>
        <v>Cyrodiil</v>
      </c>
      <c r="S364" s="19" t="str">
        <f>IF(AND(R364&lt;&gt;"",NOT(ISERROR(R364))),R364,IF(P364&lt;&gt;"",IF(NOT(ISERROR(VLOOKUP(P364,'ESO Dungeon constants'!$D$3:$H$9999,5,FALSE))),VLOOKUP(P364,'ESO Dungeon constants'!$D$3:$I$9999,6,FALSE),VLOOKUP(P364,'ESO zone constants'!$H$3:$K$9985,4,FALSE)),""))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constants'!$D$3:$H$4951,5,FALSE),""),""),"")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constants'!$D$3:$H$4951,5,FALSE),""),""),"")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constants'!$D$3:$H$4951,5,FALSE),""),""),"")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constants'!$D$3:$H$4951,5,FALSE),""),""),"")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constants'!$D$3:$H$4951,5,FALSE),""),""),"")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constants'!$D$3:$H$9999,5,FALSE),""),"")</f>
        <v>181</v>
      </c>
      <c r="Q365" t="str">
        <f>IF(AND(O365&lt;&gt;"",NOT(ISERROR(O365))),O365, IF(AND(K365&lt;&gt;"",K365&gt;0,NOT(ISERROR(K365))),VLOOKUP(K365,'ESO wayshrine node constants'!$A$3:$D$9986,4,FALSE),""))</f>
        <v>Cyrodiil</v>
      </c>
      <c r="S365" s="19" t="str">
        <f>IF(AND(R365&lt;&gt;"",NOT(ISERROR(R365))),R365,IF(P365&lt;&gt;"",IF(NOT(ISERROR(VLOOKUP(P365,'ESO Dungeon constants'!$D$3:$H$9999,5,FALSE))),VLOOKUP(P365,'ESO Dungeon constants'!$D$3:$I$9999,6,FALSE),VLOOKUP(P365,'ESO zone constants'!$H$3:$K$9985,4,FALSE)),""))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constants'!$D$3:$H$4951,5,FALSE),""),""),"")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constants'!$D$3:$H$4951,5,FALSE),""),""),"")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constants'!$D$3:$H$4951,5,FALSE),""),""),"")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constants'!$D$3:$H$4951,5,FALSE),""),""),"")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constants'!$D$3:$H$4951,5,FALSE),""),""),"")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constants'!$D$3:$H$9999,5,FALSE),""),"")</f>
        <v>181</v>
      </c>
      <c r="Q366" t="str">
        <f>IF(AND(O366&lt;&gt;"",NOT(ISERROR(O366))),O366, IF(AND(K366&lt;&gt;"",K366&gt;0,NOT(ISERROR(K366))),VLOOKUP(K366,'ESO wayshrine node constants'!$A$3:$D$9986,4,FALSE),""))</f>
        <v>Cyrodiil</v>
      </c>
      <c r="S366" s="19" t="str">
        <f>IF(AND(R366&lt;&gt;"",NOT(ISERROR(R366))),R366,IF(P366&lt;&gt;"",IF(NOT(ISERROR(VLOOKUP(P366,'ESO Dungeon constants'!$D$3:$H$9999,5,FALSE))),VLOOKUP(P366,'ESO Dungeon constants'!$D$3:$I$9999,6,FALSE),VLOOKUP(P366,'ESO zone constants'!$H$3:$K$9985,4,FALSE)),""))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constants'!$D$3:$H$4951,5,FALSE),""),""),"")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constants'!$D$3:$H$4951,5,FALSE),""),""),"")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constants'!$D$3:$H$4951,5,FALSE),""),""),"")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constants'!$D$3:$H$4951,5,FALSE),""),""),"")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constants'!$D$3:$H$4951,5,FALSE),""),""),"")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constants'!$D$3:$H$9999,5,FALSE),""),"")</f>
        <v>181</v>
      </c>
      <c r="Q367" t="str">
        <f>IF(AND(O367&lt;&gt;"",NOT(ISERROR(O367))),O367, IF(AND(K367&lt;&gt;"",K367&gt;0,NOT(ISERROR(K367))),VLOOKUP(K367,'ESO wayshrine node constants'!$A$3:$D$9986,4,FALSE),""))</f>
        <v>Cyrodiil</v>
      </c>
      <c r="S367" s="19" t="str">
        <f>IF(AND(R367&lt;&gt;"",NOT(ISERROR(R367))),R367,IF(P367&lt;&gt;"",IF(NOT(ISERROR(VLOOKUP(P367,'ESO Dungeon constants'!$D$3:$H$9999,5,FALSE))),VLOOKUP(P367,'ESO Dungeon constants'!$D$3:$I$9999,6,FALSE),VLOOKUP(P367,'ESO zone constants'!$H$3:$K$9985,4,FALSE)),""))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constants'!$D$3:$H$4951,5,FALSE),""),""),"")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constants'!$D$3:$H$4951,5,FALSE),""),""),"")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constants'!$D$3:$H$4951,5,FALSE),""),""),"")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constants'!$D$3:$H$4951,5,FALSE),""),""),"")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constants'!$D$3:$H$4951,5,FALSE),""),""),"")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constants'!$D$3:$H$9999,5,FALSE),""),"")</f>
        <v>181</v>
      </c>
      <c r="Q368" t="str">
        <f>IF(AND(O368&lt;&gt;"",NOT(ISERROR(O368))),O368, IF(AND(K368&lt;&gt;"",K368&gt;0,NOT(ISERROR(K368))),VLOOKUP(K368,'ESO wayshrine node constants'!$A$3:$D$9986,4,FALSE),""))</f>
        <v>Cyrodiil</v>
      </c>
      <c r="S368" s="19" t="str">
        <f>IF(AND(R368&lt;&gt;"",NOT(ISERROR(R368))),R368,IF(P368&lt;&gt;"",IF(NOT(ISERROR(VLOOKUP(P368,'ESO Dungeon constants'!$D$3:$H$9999,5,FALSE))),VLOOKUP(P368,'ESO Dungeon constants'!$D$3:$I$9999,6,FALSE),VLOOKUP(P368,'ESO zone constants'!$H$3:$K$9985,4,FALSE)),""))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constants'!$D$3:$H$4951,5,FALSE),""),""),"")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constants'!$D$3:$H$4951,5,FALSE),""),""),"")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constants'!$D$3:$H$4951,5,FALSE),""),""),"")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constants'!$D$3:$H$4951,5,FALSE),""),""),"")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constants'!$D$3:$H$4951,5,FALSE),""),""),"")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constants'!$D$3:$H$9999,5,FALSE),""),"")</f>
        <v>181</v>
      </c>
      <c r="Q369" t="str">
        <f>IF(AND(O369&lt;&gt;"",NOT(ISERROR(O369))),O369, IF(AND(K369&lt;&gt;"",K369&gt;0,NOT(ISERROR(K369))),VLOOKUP(K369,'ESO wayshrine node constants'!$A$3:$D$9986,4,FALSE),""))</f>
        <v>Cyrodiil</v>
      </c>
      <c r="S369" s="19" t="str">
        <f>IF(AND(R369&lt;&gt;"",NOT(ISERROR(R369))),R369,IF(P369&lt;&gt;"",IF(NOT(ISERROR(VLOOKUP(P369,'ESO Dungeon constants'!$D$3:$H$9999,5,FALSE))),VLOOKUP(P369,'ESO Dungeon constants'!$D$3:$I$9999,6,FALSE),VLOOKUP(P369,'ESO zone constants'!$H$3:$K$9985,4,FALSE)),""))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constants'!$D$3:$H$4951,5,FALSE),""),""),"")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constants'!$D$3:$H$4951,5,FALSE),""),""),"")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constants'!$D$3:$H$4951,5,FALSE),""),""),"")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constants'!$D$3:$H$4951,5,FALSE),""),""),"")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constants'!$D$3:$H$4951,5,FALSE),""),""),"")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378</v>
      </c>
      <c r="L370">
        <v>378</v>
      </c>
      <c r="M370">
        <v>378</v>
      </c>
      <c r="N370">
        <v>0</v>
      </c>
      <c r="O370" s="70" t="s">
        <v>728</v>
      </c>
      <c r="P370" s="3">
        <f>IF(AND(G370&lt;&gt;"LIBSETS_SETTYPE_BATTLEGROUND",G370&lt;&gt;"LIBSETS_SETTYPE_SPECIAL",G370&lt;&gt;"LIBSETS_SETTYPE_MYTHIC"), IF(Q370&lt;&gt;"",VLOOKUP(Q370,'ESO zone constants'!$D$3:$H$9999,5,FALSE),""),"")</f>
        <v>1082</v>
      </c>
      <c r="Q370" t="str">
        <f>IF(AND(O370&lt;&gt;"",NOT(ISERROR(O370))),O370, IF(AND(K370&lt;&gt;"",K370&gt;0,NOT(ISERROR(K370))),VLOOKUP(K370,'ESO wayshrine node constants'!$A$3:$D$9986,4,FALSE),""))</f>
        <v>Blackrose Prison</v>
      </c>
      <c r="S370" s="19" t="str">
        <f>IF(AND(R370&lt;&gt;"",NOT(ISERROR(R370))),R370,IF(P370&lt;&gt;"",IF(NOT(ISERROR(VLOOKUP(P370,'ESO Dungeon constants'!$D$3:$H$9999,5,FALSE))),VLOOKUP(P370,'ESO Dungeon constants'!$D$3:$I$9999,6,FALSE),VLOOKUP(P370,'ESO zone constants'!$H$3:$K$9985,4,FALSE)),""))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constants'!$D$3:$H$4951,5,FALSE),""),""),"")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constants'!$D$3:$H$4951,5,FALSE),""),""),"")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constants'!$D$3:$H$4951,5,FALSE),""),""),"")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constants'!$D$3:$H$4951,5,FALSE),""),""),"")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constants'!$D$3:$H$4951,5,FALSE),""),""),"")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378</v>
      </c>
      <c r="L371">
        <v>378</v>
      </c>
      <c r="M371">
        <v>378</v>
      </c>
      <c r="N371">
        <v>0</v>
      </c>
      <c r="O371" s="70" t="s">
        <v>728</v>
      </c>
      <c r="P371" s="3">
        <f>IF(AND(G371&lt;&gt;"LIBSETS_SETTYPE_BATTLEGROUND",G371&lt;&gt;"LIBSETS_SETTYPE_SPECIAL",G371&lt;&gt;"LIBSETS_SETTYPE_MYTHIC"), IF(Q371&lt;&gt;"",VLOOKUP(Q371,'ESO zone constants'!$D$3:$H$9999,5,FALSE),""),"")</f>
        <v>1082</v>
      </c>
      <c r="Q371" t="str">
        <f>IF(AND(O371&lt;&gt;"",NOT(ISERROR(O371))),O371, IF(AND(K371&lt;&gt;"",K371&gt;0,NOT(ISERROR(K371))),VLOOKUP(K371,'ESO wayshrine node constants'!$A$3:$D$9986,4,FALSE),""))</f>
        <v>Blackrose Prison</v>
      </c>
      <c r="S371" s="19" t="str">
        <f>IF(AND(R371&lt;&gt;"",NOT(ISERROR(R371))),R371,IF(P371&lt;&gt;"",IF(NOT(ISERROR(VLOOKUP(P371,'ESO Dungeon constants'!$D$3:$H$9999,5,FALSE))),VLOOKUP(P371,'ESO Dungeon constants'!$D$3:$I$9999,6,FALSE),VLOOKUP(P371,'ESO zone constants'!$H$3:$K$9985,4,FALSE)),""))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constants'!$D$3:$H$4951,5,FALSE),""),""),"")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constants'!$D$3:$H$4951,5,FALSE),""),""),"")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constants'!$D$3:$H$4951,5,FALSE),""),""),"")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constants'!$D$3:$H$4951,5,FALSE),""),""),"")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constants'!$D$3:$H$4951,5,FALSE),""),""),"")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378</v>
      </c>
      <c r="L372">
        <v>378</v>
      </c>
      <c r="M372">
        <v>378</v>
      </c>
      <c r="N372">
        <v>0</v>
      </c>
      <c r="O372" s="70" t="s">
        <v>728</v>
      </c>
      <c r="P372" s="3">
        <f>IF(AND(G372&lt;&gt;"LIBSETS_SETTYPE_BATTLEGROUND",G372&lt;&gt;"LIBSETS_SETTYPE_SPECIAL",G372&lt;&gt;"LIBSETS_SETTYPE_MYTHIC"), IF(Q372&lt;&gt;"",VLOOKUP(Q372,'ESO zone constants'!$D$3:$H$9999,5,FALSE),""),"")</f>
        <v>1082</v>
      </c>
      <c r="Q372" t="str">
        <f>IF(AND(O372&lt;&gt;"",NOT(ISERROR(O372))),O372, IF(AND(K372&lt;&gt;"",K372&gt;0,NOT(ISERROR(K372))),VLOOKUP(K372,'ESO wayshrine node constants'!$A$3:$D$9986,4,FALSE),""))</f>
        <v>Blackrose Prison</v>
      </c>
      <c r="S372" s="19" t="str">
        <f>IF(AND(R372&lt;&gt;"",NOT(ISERROR(R372))),R372,IF(P372&lt;&gt;"",IF(NOT(ISERROR(VLOOKUP(P372,'ESO Dungeon constants'!$D$3:$H$9999,5,FALSE))),VLOOKUP(P372,'ESO Dungeon constants'!$D$3:$I$9999,6,FALSE),VLOOKUP(P372,'ESO zone constants'!$H$3:$K$9985,4,FALSE)),""))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constants'!$D$3:$H$4951,5,FALSE),""),""),"")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constants'!$D$3:$H$4951,5,FALSE),""),""),"")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constants'!$D$3:$H$4951,5,FALSE),""),""),"")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constants'!$D$3:$H$4951,5,FALSE),""),""),"")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constants'!$D$3:$H$4951,5,FALSE),""),""),"")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378</v>
      </c>
      <c r="L373">
        <v>378</v>
      </c>
      <c r="M373">
        <v>378</v>
      </c>
      <c r="N373">
        <v>0</v>
      </c>
      <c r="O373" s="70" t="s">
        <v>728</v>
      </c>
      <c r="P373" s="3">
        <f>IF(AND(G373&lt;&gt;"LIBSETS_SETTYPE_BATTLEGROUND",G373&lt;&gt;"LIBSETS_SETTYPE_SPECIAL",G373&lt;&gt;"LIBSETS_SETTYPE_MYTHIC"), IF(Q373&lt;&gt;"",VLOOKUP(Q373,'ESO zone constants'!$D$3:$H$9999,5,FALSE),""),"")</f>
        <v>1082</v>
      </c>
      <c r="Q373" t="str">
        <f>IF(AND(O373&lt;&gt;"",NOT(ISERROR(O373))),O373, IF(AND(K373&lt;&gt;"",K373&gt;0,NOT(ISERROR(K373))),VLOOKUP(K373,'ESO wayshrine node constants'!$A$3:$D$9986,4,FALSE),""))</f>
        <v>Blackrose Prison</v>
      </c>
      <c r="S373" s="19" t="str">
        <f>IF(AND(R373&lt;&gt;"",NOT(ISERROR(R373))),R373,IF(P373&lt;&gt;"",IF(NOT(ISERROR(VLOOKUP(P373,'ESO Dungeon constants'!$D$3:$H$9999,5,FALSE))),VLOOKUP(P373,'ESO Dungeon constants'!$D$3:$I$9999,6,FALSE),VLOOKUP(P373,'ESO zone constants'!$H$3:$K$9985,4,FALSE)),""))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constants'!$D$3:$H$4951,5,FALSE),""),""),"")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constants'!$D$3:$H$4951,5,FALSE),""),""),"")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constants'!$D$3:$H$4951,5,FALSE),""),""),"")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constants'!$D$3:$H$4951,5,FALSE),""),""),"")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constants'!$D$3:$H$4951,5,FALSE),""),""),"")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378</v>
      </c>
      <c r="L374">
        <v>378</v>
      </c>
      <c r="M374">
        <v>378</v>
      </c>
      <c r="N374">
        <v>0</v>
      </c>
      <c r="O374" s="70" t="s">
        <v>728</v>
      </c>
      <c r="P374" s="3">
        <f>IF(AND(G374&lt;&gt;"LIBSETS_SETTYPE_BATTLEGROUND",G374&lt;&gt;"LIBSETS_SETTYPE_SPECIAL",G374&lt;&gt;"LIBSETS_SETTYPE_MYTHIC"), IF(Q374&lt;&gt;"",VLOOKUP(Q374,'ESO zone constants'!$D$3:$H$9999,5,FALSE),""),"")</f>
        <v>1082</v>
      </c>
      <c r="Q374" t="str">
        <f>IF(AND(O374&lt;&gt;"",NOT(ISERROR(O374))),O374, IF(AND(K374&lt;&gt;"",K374&gt;0,NOT(ISERROR(K374))),VLOOKUP(K374,'ESO wayshrine node constants'!$A$3:$D$9986,4,FALSE),""))</f>
        <v>Blackrose Prison</v>
      </c>
      <c r="S374" s="19" t="str">
        <f>IF(AND(R374&lt;&gt;"",NOT(ISERROR(R374))),R374,IF(P374&lt;&gt;"",IF(NOT(ISERROR(VLOOKUP(P374,'ESO Dungeon constants'!$D$3:$H$9999,5,FALSE))),VLOOKUP(P374,'ESO Dungeon constants'!$D$3:$I$9999,6,FALSE),VLOOKUP(P374,'ESO zone constants'!$H$3:$K$9985,4,FALSE)),""))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constants'!$D$3:$H$4951,5,FALSE),""),""),"")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constants'!$D$3:$H$4951,5,FALSE),""),""),"")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constants'!$D$3:$H$4951,5,FALSE),""),""),"")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constants'!$D$3:$H$4951,5,FALSE),""),""),"")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constants'!$D$3:$H$4951,5,FALSE),""),""),"")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378</v>
      </c>
      <c r="L375">
        <v>378</v>
      </c>
      <c r="M375">
        <v>378</v>
      </c>
      <c r="N375">
        <v>0</v>
      </c>
      <c r="O375" s="70" t="s">
        <v>728</v>
      </c>
      <c r="P375" s="3">
        <f>IF(AND(G375&lt;&gt;"LIBSETS_SETTYPE_BATTLEGROUND",G375&lt;&gt;"LIBSETS_SETTYPE_SPECIAL",G375&lt;&gt;"LIBSETS_SETTYPE_MYTHIC"), IF(Q375&lt;&gt;"",VLOOKUP(Q375,'ESO zone constants'!$D$3:$H$9999,5,FALSE),""),"")</f>
        <v>1082</v>
      </c>
      <c r="Q375" t="str">
        <f>IF(AND(O375&lt;&gt;"",NOT(ISERROR(O375))),O375, IF(AND(K375&lt;&gt;"",K375&gt;0,NOT(ISERROR(K375))),VLOOKUP(K375,'ESO wayshrine node constants'!$A$3:$D$9986,4,FALSE),""))</f>
        <v>Blackrose Prison</v>
      </c>
      <c r="S375" s="19" t="str">
        <f>IF(AND(R375&lt;&gt;"",NOT(ISERROR(R375))),R375,IF(P375&lt;&gt;"",IF(NOT(ISERROR(VLOOKUP(P375,'ESO Dungeon constants'!$D$3:$H$9999,5,FALSE))),VLOOKUP(P375,'ESO Dungeon constants'!$D$3:$I$9999,6,FALSE),VLOOKUP(P375,'ESO zone constants'!$H$3:$K$9985,4,FALSE)),""))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constants'!$D$3:$H$4951,5,FALSE),""),""),"")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constants'!$D$3:$H$4951,5,FALSE),""),""),"")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constants'!$D$3:$H$4951,5,FALSE),""),""),"")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constants'!$D$3:$H$4951,5,FALSE),""),""),"")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constants'!$D$3:$H$4951,5,FALSE),""),""),"")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110</v>
      </c>
      <c r="B376" t="s">
        <v>910</v>
      </c>
      <c r="C376" t="s">
        <v>911</v>
      </c>
      <c r="D376" s="3">
        <f t="shared" si="30"/>
        <v>110</v>
      </c>
      <c r="G376" s="8" t="s">
        <v>1652</v>
      </c>
      <c r="I376" t="s">
        <v>97</v>
      </c>
      <c r="J376" t="s">
        <v>97</v>
      </c>
      <c r="K376">
        <v>194</v>
      </c>
      <c r="L376">
        <v>194</v>
      </c>
      <c r="M376">
        <v>194</v>
      </c>
      <c r="N376">
        <v>0</v>
      </c>
      <c r="O376" s="70" t="s">
        <v>102</v>
      </c>
      <c r="P376" s="3">
        <f>IF(AND(G376&lt;&gt;"LIBSETS_SETTYPE_BATTLEGROUND",G376&lt;&gt;"LIBSETS_SETTYPE_SPECIAL",G376&lt;&gt;"LIBSETS_SETTYPE_MYTHIC"), IF(Q376&lt;&gt;"",VLOOKUP(Q376,'ESO zone constants'!$D$3:$H$9999,5,FALSE),""),"")</f>
        <v>380</v>
      </c>
      <c r="Q376" t="str">
        <f>IF(AND(O376&lt;&gt;"",NOT(ISERROR(O376))),O376, IF(AND(K376&lt;&gt;"",K376&gt;0,NOT(ISERROR(K376))),VLOOKUP(K376,'ESO wayshrine node constants'!$A$3:$D$9986,4,FALSE),""))</f>
        <v>The Banished Cells I</v>
      </c>
      <c r="S376" s="19" t="str">
        <f>IF(AND(R376&lt;&gt;"",NOT(ISERROR(R376))),R376,IF(P376&lt;&gt;"",IF(NOT(ISERROR(VLOOKUP(P376,'ESO Dungeon constants'!$D$3:$H$9999,5,FALSE))),VLOOKUP(P376,'ESO Dungeon constants'!$D$3:$I$9999,6,FALSE),VLOOKUP(P376,'ESO zone constants'!$H$3:$K$9985,4,FALSE)),""))</f>
        <v>DLC_BASE_GAME</v>
      </c>
      <c r="T376" s="3" t="str">
        <f>IF(S376&lt;&gt;"",VLOOKUP(S376,'LibSets constants'!$B$4:$C$1000,2,FALSE),"")</f>
        <v>Included in base game</v>
      </c>
      <c r="V376" s="41" t="str">
        <f>IF(U376&lt;&gt;"",IF(U376&lt;&gt;"LIBSETS_DROP_MECHANIC_MONSTER_NAME",VLOOKUP(U376,'LibSets constants'!$I$4:$L$1000,3,FALSE),""),"")</f>
        <v/>
      </c>
      <c r="W376" s="41" t="str">
        <f>IF(U376&lt;&gt;"",IF(U376&lt;&gt;"LIBSETS_DROP_MECHANIC_MONSTER_NAME",VLOOKUP(U376,'LibSets constants'!$I$4:$L$1000,4,FALSE),""),"")</f>
        <v/>
      </c>
      <c r="X376" s="3">
        <f>IF(G376&lt;&gt;"LIBSETS_SETTYPE_BATTLEGROUND",IF(G376&lt;&gt;"LIBSETS_SETTYPE_SPECIAL",IF(Y376&lt;&gt;"",VLOOKUP(Y376,'ESO zone constants'!$D$3:$H$4951,5,FALSE),""),""),"")</f>
        <v>935</v>
      </c>
      <c r="Y376" t="s">
        <v>103</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constants'!$D$3:$H$4951,5,FALSE),""),""),"")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constants'!$D$3:$H$4951,5,FALSE),""),""),"")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constants'!$D$3:$H$4951,5,FALSE),""),""),"")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constants'!$D$3:$H$4951,5,FALSE),""),""),"")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[110] = {wayshrines={194,194,194,}, dlcId=DLC_BASE_GAME</v>
      </c>
      <c r="AX376" s="21" t="str">
        <f t="shared" si="32"/>
        <v>, zoneIds={380,935}, veteran=false</v>
      </c>
      <c r="AY376" s="21" t="str">
        <f t="shared" si="33"/>
        <v>, setType=LIBSETS_SETTYPE_DUNGEON</v>
      </c>
      <c r="AZ376" s="21" t="str">
        <f t="shared" si="34"/>
        <v>},</v>
      </c>
      <c r="BA376" s="21" t="str">
        <f t="shared" si="35"/>
        <v xml:space="preserve"> --Sanctuary / Heiligtum   [The Banished Cells I, The Banished Cells II]</v>
      </c>
    </row>
    <row r="377" spans="1:53" x14ac:dyDescent="0.25">
      <c r="A377" s="12">
        <v>116</v>
      </c>
      <c r="B377" t="s">
        <v>920</v>
      </c>
      <c r="C377" t="s">
        <v>921</v>
      </c>
      <c r="D377" s="3">
        <f t="shared" si="30"/>
        <v>116</v>
      </c>
      <c r="G377" s="8" t="s">
        <v>1652</v>
      </c>
      <c r="I377" t="s">
        <v>97</v>
      </c>
      <c r="J377" t="s">
        <v>97</v>
      </c>
      <c r="K377">
        <v>194</v>
      </c>
      <c r="L377">
        <v>194</v>
      </c>
      <c r="M377">
        <v>194</v>
      </c>
      <c r="N377">
        <v>0</v>
      </c>
      <c r="O377" s="70" t="s">
        <v>102</v>
      </c>
      <c r="P377" s="3">
        <f>IF(AND(G377&lt;&gt;"LIBSETS_SETTYPE_BATTLEGROUND",G377&lt;&gt;"LIBSETS_SETTYPE_SPECIAL",G377&lt;&gt;"LIBSETS_SETTYPE_MYTHIC"), IF(Q377&lt;&gt;"",VLOOKUP(Q377,'ESO zone constants'!$D$3:$H$9999,5,FALSE),""),"")</f>
        <v>380</v>
      </c>
      <c r="Q377" t="str">
        <f>IF(AND(O377&lt;&gt;"",NOT(ISERROR(O377))),O377, IF(AND(K377&lt;&gt;"",K377&gt;0,NOT(ISERROR(K377))),VLOOKUP(K377,'ESO wayshrine node constants'!$A$3:$D$9986,4,FALSE),""))</f>
        <v>The Banished Cells I</v>
      </c>
      <c r="S377" s="19" t="str">
        <f>IF(AND(R377&lt;&gt;"",NOT(ISERROR(R377))),R377,IF(P377&lt;&gt;"",IF(NOT(ISERROR(VLOOKUP(P377,'ESO Dungeon constants'!$D$3:$H$9999,5,FALSE))),VLOOKUP(P377,'ESO Dungeon constants'!$D$3:$I$9999,6,FALSE),VLOOKUP(P377,'ESO zone constants'!$H$3:$K$9985,4,FALSE)),""))</f>
        <v>DLC_BASE_GAME</v>
      </c>
      <c r="T377" s="3" t="str">
        <f>IF(S377&lt;&gt;"",VLOOKUP(S377,'LibSets constants'!$B$4:$C$1000,2,FALSE),"")</f>
        <v>Included in base game</v>
      </c>
      <c r="V377" s="41" t="str">
        <f>IF(U377&lt;&gt;"",IF(U377&lt;&gt;"LIBSETS_DROP_MECHANIC_MONSTER_NAME",VLOOKUP(U377,'LibSets constants'!$I$4:$L$1000,3,FALSE),""),"")</f>
        <v/>
      </c>
      <c r="W377" s="41" t="str">
        <f>IF(U377&lt;&gt;"",IF(U377&lt;&gt;"LIBSETS_DROP_MECHANIC_MONSTER_NAME",VLOOKUP(U377,'LibSets constants'!$I$4:$L$1000,4,FALSE),""),"")</f>
        <v/>
      </c>
      <c r="X377" s="3">
        <f>IF(G377&lt;&gt;"LIBSETS_SETTYPE_BATTLEGROUND",IF(G377&lt;&gt;"LIBSETS_SETTYPE_SPECIAL",IF(Y377&lt;&gt;"",VLOOKUP(Y377,'ESO zone constants'!$D$3:$H$4951,5,FALSE),""),""),"")</f>
        <v>144</v>
      </c>
      <c r="Y377" t="s">
        <v>66</v>
      </c>
      <c r="Z377" s="42"/>
      <c r="AA377" s="41" t="str">
        <f>IF(Z377&lt;&gt;"",IF(Z377&lt;&gt;"LIBSETS_DROP_MECHANIC_MONSTER_NAME",VLOOKUP(Z377,'LibSets constants'!$I$4:$L$1000,3,FALSE),""),"")</f>
        <v/>
      </c>
      <c r="AB377" s="41" t="str">
        <f>IF(Z377&lt;&gt;"",IF(Z377&lt;&gt;"LIBSETS_DROP_MECHANIC_MONSTER_NAME",VLOOKUP(Z377,'LibSets constants'!$I$4:$L$1000,4,FALSE),""),"")</f>
        <v/>
      </c>
      <c r="AC377" s="3">
        <f>IF(G377&lt;&gt;"LIBSETS_SETTYPE_BATTLEGROUND",IF(G377&lt;&gt;"LIBSETS_SETTYPE_SPECIAL",IF(AD377&lt;&gt;"",VLOOKUP(AD377,'ESO zone constants'!$D$3:$H$4951,5,FALSE),""),""),"")</f>
        <v>283</v>
      </c>
      <c r="AD377" t="s">
        <v>51</v>
      </c>
      <c r="AE377" s="42"/>
      <c r="AF377" s="41" t="str">
        <f>IF(AE377&lt;&gt;"",IF(AE377&lt;&gt;"LIBSETS_DROP_MECHANIC_MONSTER_NAME",VLOOKUP(AE377,'LibSets constants'!$I$4:$L$1000,3,FALSE),""),"")</f>
        <v/>
      </c>
      <c r="AG377" s="41" t="str">
        <f>IF(AE377&lt;&gt;"",IF(AE377&lt;&gt;"LIBSETS_DROP_MECHANIC_MONSTER_NAME",VLOOKUP(AE377,'LibSets constants'!$I$4:$L$1000,4,FALSE),""),"")</f>
        <v/>
      </c>
      <c r="AH377" s="3">
        <f>IF(G377&lt;&gt;"LIBSETS_SETTYPE_BATTLEGROUND",IF(G377&lt;&gt;"LIBSETS_SETTYPE_SPECIAL",IF(AI377&lt;&gt;"",VLOOKUP(AI377,'ESO zone constants'!$D$3:$H$4951,5,FALSE),""),""),"")</f>
        <v>146</v>
      </c>
      <c r="AI377" t="s">
        <v>62</v>
      </c>
      <c r="AJ377" s="42"/>
      <c r="AK377" s="41" t="str">
        <f>IF(AJ377&lt;&gt;"",IF(AJ377&lt;&gt;"LIBSETS_DROP_MECHANIC_MONSTER_NAME",VLOOKUP(AJ377,'LibSets constants'!$I$4:$L$1000,3,FALSE),""),"")</f>
        <v/>
      </c>
      <c r="AL377" s="41" t="str">
        <f>IF(AJ377&lt;&gt;"",IF(AJ377&lt;&gt;"LIBSETS_DROP_MECHANIC_MONSTER_NAME",VLOOKUP(AJ377,'LibSets constants'!$I$4:$L$1000,4,FALSE),""),"")</f>
        <v/>
      </c>
      <c r="AM377" s="3">
        <f>IF(G377&lt;&gt;"LIBSETS_SETTYPE_BATTLEGROUND",IF(G377&lt;&gt;"LIBSETS_SETTYPE_SPECIAL",IF(AN377&lt;&gt;"",VLOOKUP(AN377,'ESO zone constants'!$D$3:$H$4951,5,FALSE),""),""),"")</f>
        <v>126</v>
      </c>
      <c r="AN377" t="s">
        <v>43</v>
      </c>
      <c r="AO377" s="42"/>
      <c r="AP377" s="41" t="str">
        <f>IF(AO377&lt;&gt;"",IF(AO377&lt;&gt;"LIBSETS_DROP_MECHANIC_MONSTER_NAME",VLOOKUP(AO377,'LibSets constants'!$I$4:$L$1000,3,FALSE),""),"")</f>
        <v/>
      </c>
      <c r="AQ377" s="41" t="str">
        <f>IF(AO377&lt;&gt;"",IF(AO377&lt;&gt;"LIBSETS_DROP_MECHANIC_MONSTER_NAME",VLOOKUP(AO377,'LibSets constants'!$I$4:$L$1000,4,FALSE),""),"")</f>
        <v/>
      </c>
      <c r="AR377" s="3">
        <f>IF(G377&lt;&gt;"LIBSETS_SETTYPE_BATTLEGROUND",IF(G377&lt;&gt;"LIBSETS_SETTYPE_SPECIAL",IF(AS377&lt;&gt;"",VLOOKUP(AS377,'ESO zone constants'!$D$3:$H$4951,5,FALSE),""),""),"")</f>
        <v>63</v>
      </c>
      <c r="AS377" t="s">
        <v>61</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[116] = {wayshrines={194,194,194,}, dlcId=DLC_BASE_GAME</v>
      </c>
      <c r="AX377" s="21" t="str">
        <f t="shared" si="32"/>
        <v>, zoneIds={380,144,283,146,126,63}, veteran=false</v>
      </c>
      <c r="AY377" s="21" t="str">
        <f t="shared" si="33"/>
        <v>, setType=LIBSETS_SETTYPE_DUNGEON</v>
      </c>
      <c r="AZ377" s="21" t="str">
        <f t="shared" si="34"/>
        <v>},</v>
      </c>
      <c r="BA377" s="21" t="str">
        <f t="shared" si="35"/>
        <v xml:space="preserve"> --The Destruction Suite / Garnitur der Zerstörung   [The Banished Cells I, Spindleclutch I, Fungal Grotto I, Wayrest Sewers I, Elden Hollow I, Darkshade Caverns I]</v>
      </c>
    </row>
    <row r="378" spans="1:53" x14ac:dyDescent="0.25">
      <c r="A378" s="12">
        <v>117</v>
      </c>
      <c r="B378" t="s">
        <v>922</v>
      </c>
      <c r="C378" t="s">
        <v>1616</v>
      </c>
      <c r="D378" s="3">
        <f t="shared" si="30"/>
        <v>117</v>
      </c>
      <c r="G378" s="8" t="s">
        <v>1652</v>
      </c>
      <c r="I378" t="s">
        <v>97</v>
      </c>
      <c r="J378" t="s">
        <v>97</v>
      </c>
      <c r="K378">
        <v>194</v>
      </c>
      <c r="L378">
        <v>194</v>
      </c>
      <c r="M378">
        <v>194</v>
      </c>
      <c r="N378">
        <v>0</v>
      </c>
      <c r="O378" s="70" t="s">
        <v>102</v>
      </c>
      <c r="P378" s="3">
        <f>IF(AND(G378&lt;&gt;"LIBSETS_SETTYPE_BATTLEGROUND",G378&lt;&gt;"LIBSETS_SETTYPE_SPECIAL",G378&lt;&gt;"LIBSETS_SETTYPE_MYTHIC"), IF(Q378&lt;&gt;"",VLOOKUP(Q378,'ESO zone constants'!$D$3:$H$9999,5,FALSE),""),"")</f>
        <v>380</v>
      </c>
      <c r="Q378" t="str">
        <f>IF(AND(O378&lt;&gt;"",NOT(ISERROR(O378))),O378, IF(AND(K378&lt;&gt;"",K378&gt;0,NOT(ISERROR(K378))),VLOOKUP(K378,'ESO wayshrine node constants'!$A$3:$D$9986,4,FALSE),""))</f>
        <v>The Banished Cells I</v>
      </c>
      <c r="S378" s="19" t="str">
        <f>IF(AND(R378&lt;&gt;"",NOT(ISERROR(R378))),R378,IF(P378&lt;&gt;"",IF(NOT(ISERROR(VLOOKUP(P378,'ESO Dungeon constants'!$D$3:$H$9999,5,FALSE))),VLOOKUP(P378,'ESO Dungeon constants'!$D$3:$I$9999,6,FALSE),VLOOKUP(P378,'ESO zone constants'!$H$3:$K$9985,4,FALSE)),""))</f>
        <v>DLC_BASE_GAME</v>
      </c>
      <c r="T378" s="3" t="str">
        <f>IF(S378&lt;&gt;"",VLOOKUP(S378,'LibSets constants'!$B$4:$C$1000,2,FALSE),"")</f>
        <v>Included in base game</v>
      </c>
      <c r="V378" s="41" t="str">
        <f>IF(U378&lt;&gt;"",IF(U378&lt;&gt;"LIBSETS_DROP_MECHANIC_MONSTER_NAME",VLOOKUP(U378,'LibSets constants'!$I$4:$L$1000,3,FALSE),""),"")</f>
        <v/>
      </c>
      <c r="W378" s="41" t="str">
        <f>IF(U378&lt;&gt;"",IF(U378&lt;&gt;"LIBSETS_DROP_MECHANIC_MONSTER_NAME",VLOOKUP(U378,'LibSets constants'!$I$4:$L$1000,4,FALSE),""),"")</f>
        <v/>
      </c>
      <c r="X378" s="3">
        <f>IF(G378&lt;&gt;"LIBSETS_SETTYPE_BATTLEGROUND",IF(G378&lt;&gt;"LIBSETS_SETTYPE_SPECIAL",IF(Y378&lt;&gt;"",VLOOKUP(Y378,'ESO zone constants'!$D$3:$H$4951,5,FALSE),""),""),"")</f>
        <v>144</v>
      </c>
      <c r="Y378" t="s">
        <v>66</v>
      </c>
      <c r="Z378" s="42"/>
      <c r="AA378" s="41" t="str">
        <f>IF(Z378&lt;&gt;"",IF(Z378&lt;&gt;"LIBSETS_DROP_MECHANIC_MONSTER_NAME",VLOOKUP(Z378,'LibSets constants'!$I$4:$L$1000,3,FALSE),""),"")</f>
        <v/>
      </c>
      <c r="AB378" s="41" t="str">
        <f>IF(Z378&lt;&gt;"",IF(Z378&lt;&gt;"LIBSETS_DROP_MECHANIC_MONSTER_NAME",VLOOKUP(Z378,'LibSets constants'!$I$4:$L$1000,4,FALSE),""),"")</f>
        <v/>
      </c>
      <c r="AC378" s="3">
        <f>IF(G378&lt;&gt;"LIBSETS_SETTYPE_BATTLEGROUND",IF(G378&lt;&gt;"LIBSETS_SETTYPE_SPECIAL",IF(AD378&lt;&gt;"",VLOOKUP(AD378,'ESO zone constants'!$D$3:$H$4951,5,FALSE),""),""),"")</f>
        <v>283</v>
      </c>
      <c r="AD378" t="s">
        <v>51</v>
      </c>
      <c r="AE378" s="42"/>
      <c r="AF378" s="41" t="str">
        <f>IF(AE378&lt;&gt;"",IF(AE378&lt;&gt;"LIBSETS_DROP_MECHANIC_MONSTER_NAME",VLOOKUP(AE378,'LibSets constants'!$I$4:$L$1000,3,FALSE),""),"")</f>
        <v/>
      </c>
      <c r="AG378" s="41" t="str">
        <f>IF(AE378&lt;&gt;"",IF(AE378&lt;&gt;"LIBSETS_DROP_MECHANIC_MONSTER_NAME",VLOOKUP(AE378,'LibSets constants'!$I$4:$L$1000,4,FALSE),""),"")</f>
        <v/>
      </c>
      <c r="AH378" s="3">
        <f>IF(G378&lt;&gt;"LIBSETS_SETTYPE_BATTLEGROUND",IF(G378&lt;&gt;"LIBSETS_SETTYPE_SPECIAL",IF(AI378&lt;&gt;"",VLOOKUP(AI378,'ESO zone constants'!$D$3:$H$4951,5,FALSE),""),""),"")</f>
        <v>146</v>
      </c>
      <c r="AI378" t="s">
        <v>62</v>
      </c>
      <c r="AJ378" s="42"/>
      <c r="AK378" s="41" t="str">
        <f>IF(AJ378&lt;&gt;"",IF(AJ378&lt;&gt;"LIBSETS_DROP_MECHANIC_MONSTER_NAME",VLOOKUP(AJ378,'LibSets constants'!$I$4:$L$1000,3,FALSE),""),"")</f>
        <v/>
      </c>
      <c r="AL378" s="41" t="str">
        <f>IF(AJ378&lt;&gt;"",IF(AJ378&lt;&gt;"LIBSETS_DROP_MECHANIC_MONSTER_NAME",VLOOKUP(AJ378,'LibSets constants'!$I$4:$L$1000,4,FALSE),""),"")</f>
        <v/>
      </c>
      <c r="AM378" s="3">
        <f>IF(G378&lt;&gt;"LIBSETS_SETTYPE_BATTLEGROUND",IF(G378&lt;&gt;"LIBSETS_SETTYPE_SPECIAL",IF(AN378&lt;&gt;"",VLOOKUP(AN378,'ESO zone constants'!$D$3:$H$4951,5,FALSE),""),""),"")</f>
        <v>126</v>
      </c>
      <c r="AN378" t="s">
        <v>43</v>
      </c>
      <c r="AO378" s="42"/>
      <c r="AP378" s="41" t="str">
        <f>IF(AO378&lt;&gt;"",IF(AO378&lt;&gt;"LIBSETS_DROP_MECHANIC_MONSTER_NAME",VLOOKUP(AO378,'LibSets constants'!$I$4:$L$1000,3,FALSE),""),"")</f>
        <v/>
      </c>
      <c r="AQ378" s="41" t="str">
        <f>IF(AO378&lt;&gt;"",IF(AO378&lt;&gt;"LIBSETS_DROP_MECHANIC_MONSTER_NAME",VLOOKUP(AO378,'LibSets constants'!$I$4:$L$1000,4,FALSE),""),"")</f>
        <v/>
      </c>
      <c r="AR378" s="3">
        <f>IF(G378&lt;&gt;"LIBSETS_SETTYPE_BATTLEGROUND",IF(G378&lt;&gt;"LIBSETS_SETTYPE_SPECIAL",IF(AS378&lt;&gt;"",VLOOKUP(AS378,'ESO zone constants'!$D$3:$H$4951,5,FALSE),""),""),"")</f>
        <v>63</v>
      </c>
      <c r="AS378" t="s">
        <v>61</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[117] = {wayshrines={194,194,194,}, dlcId=DLC_BASE_GAME</v>
      </c>
      <c r="AX378" s="21" t="str">
        <f t="shared" si="32"/>
        <v>, zoneIds={380,144,283,146,126,63}, veteran=false</v>
      </c>
      <c r="AY378" s="21" t="str">
        <f t="shared" si="33"/>
        <v>, setType=LIBSETS_SETTYPE_DUNGEON</v>
      </c>
      <c r="AZ378" s="21" t="str">
        <f t="shared" si="34"/>
        <v>},</v>
      </c>
      <c r="BA378" s="21" t="str">
        <f t="shared" si="35"/>
        <v xml:space="preserve"> --Relics of the Physician, Ansur / Relikte des Mediziners Ansur   [The Banished Cells I, Spindleclutch I, Fungal Grotto I, Wayrest Sewers I, Elden Hollow I, Darkshade Caverns I]</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constants'!$D$3:$H$9999,5,FALSE),""),"")</f>
        <v>1080</v>
      </c>
      <c r="Q379" t="str">
        <f>IF(AND(O379&lt;&gt;"",NOT(ISERROR(O379))),O379, IF(AND(K379&lt;&gt;"",K379&gt;0,NOT(ISERROR(K379))),VLOOKUP(K379,'ESO wayshrine node constants'!$A$3:$D$9986,4,FALSE),""))</f>
        <v>Frostvault</v>
      </c>
      <c r="S379" s="19" t="str">
        <f>IF(AND(R379&lt;&gt;"",NOT(ISERROR(R379))),R379,IF(P379&lt;&gt;"",IF(NOT(ISERROR(VLOOKUP(P379,'ESO Dungeon constants'!$D$3:$H$9999,5,FALSE))),VLOOKUP(P379,'ESO Dungeon constants'!$D$3:$I$9999,6,FALSE),VLOOKUP(P379,'ESO zone constants'!$H$3:$K$9985,4,FALSE)),""))</f>
        <v>DLC_WRATHSTONE</v>
      </c>
      <c r="T379" s="3" t="str">
        <f>IF(S379&lt;&gt;"",VLOOKUP(S379,'LibSets constants'!$B$4:$C$1000,2,FALSE),"")</f>
        <v>Wrathstone</v>
      </c>
      <c r="U379" s="33" t="s">
        <v>1726</v>
      </c>
      <c r="V379" s="43" t="s">
        <v>1737</v>
      </c>
      <c r="W379" s="43" t="s">
        <v>1829</v>
      </c>
      <c r="X379" s="3" t="str">
        <f>IF(G379&lt;&gt;"LIBSETS_SETTYPE_BATTLEGROUND",IF(G379&lt;&gt;"LIBSETS_SETTYPE_SPECIAL",IF(Y379&lt;&gt;"",VLOOKUP(Y379,'ESO zone constants'!$D$3:$H$4951,5,FALSE),""),""),"")</f>
        <v/>
      </c>
      <c r="Z379" s="43"/>
      <c r="AA379" s="43"/>
      <c r="AB379" s="43"/>
      <c r="AC379" s="3" t="str">
        <f>IF(G379&lt;&gt;"LIBSETS_SETTYPE_BATTLEGROUND",IF(G379&lt;&gt;"LIBSETS_SETTYPE_SPECIAL",IF(AD379&lt;&gt;"",VLOOKUP(AD379,'ESO zone constants'!$D$3:$H$4951,5,FALSE),""),""),"")</f>
        <v/>
      </c>
      <c r="AE379" s="43"/>
      <c r="AF379" s="43"/>
      <c r="AG379" s="43"/>
      <c r="AH379" s="3" t="str">
        <f>IF(G379&lt;&gt;"LIBSETS_SETTYPE_BATTLEGROUND",IF(G379&lt;&gt;"LIBSETS_SETTYPE_SPECIAL",IF(AI379&lt;&gt;"",VLOOKUP(AI379,'ESO zone constants'!$D$3:$H$4951,5,FALSE),""),""),"")</f>
        <v/>
      </c>
      <c r="AJ379" s="43"/>
      <c r="AK379" s="43"/>
      <c r="AL379" s="43"/>
      <c r="AM379" s="3" t="str">
        <f>IF(G379&lt;&gt;"LIBSETS_SETTYPE_BATTLEGROUND",IF(G379&lt;&gt;"LIBSETS_SETTYPE_SPECIAL",IF(AN379&lt;&gt;"",VLOOKUP(AN379,'ESO zone constants'!$D$3:$H$4951,5,FALSE),""),""),"")</f>
        <v/>
      </c>
      <c r="AO379" s="43"/>
      <c r="AP379" s="43"/>
      <c r="AQ379" s="43"/>
      <c r="AR379" s="3" t="str">
        <f>IF(G379&lt;&gt;"LIBSETS_SETTYPE_BATTLEGROUND",IF(G379&lt;&gt;"LIBSETS_SETTYPE_SPECIAL",IF(AS379&lt;&gt;"",VLOOKUP(AS379,'ESO zone constants'!$D$3:$H$4951,5,FALSE),""),""),"")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118</v>
      </c>
      <c r="B380" t="s">
        <v>923</v>
      </c>
      <c r="C380" t="s">
        <v>924</v>
      </c>
      <c r="D380" s="3">
        <f t="shared" si="30"/>
        <v>118</v>
      </c>
      <c r="G380" s="8" t="s">
        <v>1652</v>
      </c>
      <c r="I380" t="s">
        <v>97</v>
      </c>
      <c r="J380" t="s">
        <v>97</v>
      </c>
      <c r="K380">
        <v>194</v>
      </c>
      <c r="L380">
        <v>194</v>
      </c>
      <c r="M380">
        <v>194</v>
      </c>
      <c r="N380">
        <v>0</v>
      </c>
      <c r="O380" s="70" t="s">
        <v>102</v>
      </c>
      <c r="P380" s="3">
        <f>IF(AND(G380&lt;&gt;"LIBSETS_SETTYPE_BATTLEGROUND",G380&lt;&gt;"LIBSETS_SETTYPE_SPECIAL",G380&lt;&gt;"LIBSETS_SETTYPE_MYTHIC"), IF(Q380&lt;&gt;"",VLOOKUP(Q380,'ESO zone constants'!$D$3:$H$9999,5,FALSE),""),"")</f>
        <v>380</v>
      </c>
      <c r="Q380" t="str">
        <f>IF(AND(O380&lt;&gt;"",NOT(ISERROR(O380))),O380, IF(AND(K380&lt;&gt;"",K380&gt;0,NOT(ISERROR(K380))),VLOOKUP(K380,'ESO wayshrine node constants'!$A$3:$D$9986,4,FALSE),""))</f>
        <v>The Banished Cells I</v>
      </c>
      <c r="S380" s="19" t="str">
        <f>IF(AND(R380&lt;&gt;"",NOT(ISERROR(R380))),R380,IF(P380&lt;&gt;"",IF(NOT(ISERROR(VLOOKUP(P380,'ESO Dungeon constants'!$D$3:$H$9999,5,FALSE))),VLOOKUP(P380,'ESO Dungeon constants'!$D$3:$I$9999,6,FALSE),VLOOKUP(P380,'ESO zone constants'!$H$3:$K$9985,4,FALSE)),""))</f>
        <v>DLC_BASE_GAME</v>
      </c>
      <c r="T380" s="3" t="str">
        <f>IF(S380&lt;&gt;"",VLOOKUP(S380,'LibSets constants'!$B$4:$C$1000,2,FALSE),"")</f>
        <v>Included in base game</v>
      </c>
      <c r="V380" s="41" t="str">
        <f>IF(U380&lt;&gt;"",IF(U380&lt;&gt;"LIBSETS_DROP_MECHANIC_MONSTER_NAME",VLOOKUP(U380,'LibSets constants'!$I$4:$L$1000,3,FALSE),""),"")</f>
        <v/>
      </c>
      <c r="W380" s="41" t="str">
        <f>IF(U380&lt;&gt;"",IF(U380&lt;&gt;"LIBSETS_DROP_MECHANIC_MONSTER_NAME",VLOOKUP(U380,'LibSets constants'!$I$4:$L$1000,4,FALSE),""),"")</f>
        <v/>
      </c>
      <c r="X380" s="3">
        <f>IF(G380&lt;&gt;"LIBSETS_SETTYPE_BATTLEGROUND",IF(G380&lt;&gt;"LIBSETS_SETTYPE_SPECIAL",IF(Y380&lt;&gt;"",VLOOKUP(Y380,'ESO zone constants'!$D$3:$H$4951,5,FALSE),""),""),"")</f>
        <v>144</v>
      </c>
      <c r="Y380" t="s">
        <v>66</v>
      </c>
      <c r="Z380" s="42"/>
      <c r="AA380" s="41" t="str">
        <f>IF(Z380&lt;&gt;"",IF(Z380&lt;&gt;"LIBSETS_DROP_MECHANIC_MONSTER_NAME",VLOOKUP(Z380,'LibSets constants'!$I$4:$L$1000,3,FALSE),""),"")</f>
        <v/>
      </c>
      <c r="AB380" s="41" t="str">
        <f>IF(Z380&lt;&gt;"",IF(Z380&lt;&gt;"LIBSETS_DROP_MECHANIC_MONSTER_NAME",VLOOKUP(Z380,'LibSets constants'!$I$4:$L$1000,4,FALSE),""),"")</f>
        <v/>
      </c>
      <c r="AC380" s="3">
        <f>IF(G380&lt;&gt;"LIBSETS_SETTYPE_BATTLEGROUND",IF(G380&lt;&gt;"LIBSETS_SETTYPE_SPECIAL",IF(AD380&lt;&gt;"",VLOOKUP(AD380,'ESO zone constants'!$D$3:$H$4951,5,FALSE),""),""),"")</f>
        <v>283</v>
      </c>
      <c r="AD380" t="s">
        <v>51</v>
      </c>
      <c r="AE380" s="42"/>
      <c r="AF380" s="41" t="str">
        <f>IF(AE380&lt;&gt;"",IF(AE380&lt;&gt;"LIBSETS_DROP_MECHANIC_MONSTER_NAME",VLOOKUP(AE380,'LibSets constants'!$I$4:$L$1000,3,FALSE),""),"")</f>
        <v/>
      </c>
      <c r="AG380" s="41" t="str">
        <f>IF(AE380&lt;&gt;"",IF(AE380&lt;&gt;"LIBSETS_DROP_MECHANIC_MONSTER_NAME",VLOOKUP(AE380,'LibSets constants'!$I$4:$L$1000,4,FALSE),""),"")</f>
        <v/>
      </c>
      <c r="AH380" s="3">
        <f>IF(G380&lt;&gt;"LIBSETS_SETTYPE_BATTLEGROUND",IF(G380&lt;&gt;"LIBSETS_SETTYPE_SPECIAL",IF(AI380&lt;&gt;"",VLOOKUP(AI380,'ESO zone constants'!$D$3:$H$4951,5,FALSE),""),""),"")</f>
        <v>146</v>
      </c>
      <c r="AI380" t="s">
        <v>62</v>
      </c>
      <c r="AJ380" s="42"/>
      <c r="AK380" s="41" t="str">
        <f>IF(AJ380&lt;&gt;"",IF(AJ380&lt;&gt;"LIBSETS_DROP_MECHANIC_MONSTER_NAME",VLOOKUP(AJ380,'LibSets constants'!$I$4:$L$1000,3,FALSE),""),"")</f>
        <v/>
      </c>
      <c r="AL380" s="41" t="str">
        <f>IF(AJ380&lt;&gt;"",IF(AJ380&lt;&gt;"LIBSETS_DROP_MECHANIC_MONSTER_NAME",VLOOKUP(AJ380,'LibSets constants'!$I$4:$L$1000,4,FALSE),""),"")</f>
        <v/>
      </c>
      <c r="AM380" s="3">
        <f>IF(G380&lt;&gt;"LIBSETS_SETTYPE_BATTLEGROUND",IF(G380&lt;&gt;"LIBSETS_SETTYPE_SPECIAL",IF(AN380&lt;&gt;"",VLOOKUP(AN380,'ESO zone constants'!$D$3:$H$4951,5,FALSE),""),""),"")</f>
        <v>126</v>
      </c>
      <c r="AN380" t="s">
        <v>43</v>
      </c>
      <c r="AO380" s="42"/>
      <c r="AP380" s="41" t="str">
        <f>IF(AO380&lt;&gt;"",IF(AO380&lt;&gt;"LIBSETS_DROP_MECHANIC_MONSTER_NAME",VLOOKUP(AO380,'LibSets constants'!$I$4:$L$1000,3,FALSE),""),"")</f>
        <v/>
      </c>
      <c r="AQ380" s="41" t="str">
        <f>IF(AO380&lt;&gt;"",IF(AO380&lt;&gt;"LIBSETS_DROP_MECHANIC_MONSTER_NAME",VLOOKUP(AO380,'LibSets constants'!$I$4:$L$1000,4,FALSE),""),"")</f>
        <v/>
      </c>
      <c r="AR380" s="3">
        <f>IF(G380&lt;&gt;"LIBSETS_SETTYPE_BATTLEGROUND",IF(G380&lt;&gt;"LIBSETS_SETTYPE_SPECIAL",IF(AS380&lt;&gt;"",VLOOKUP(AS380,'ESO zone constants'!$D$3:$H$4951,5,FALSE),""),""),"")</f>
        <v>63</v>
      </c>
      <c r="AS380" t="s">
        <v>61</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[118] = {wayshrines={194,194,194,}, dlcId=DLC_BASE_GAME</v>
      </c>
      <c r="AX380" s="21" t="str">
        <f t="shared" si="32"/>
        <v>, zoneIds={380,144,283,146,126,63}, veteran=false</v>
      </c>
      <c r="AY380" s="21" t="str">
        <f t="shared" si="33"/>
        <v>, setType=LIBSETS_SETTYPE_DUNGEON</v>
      </c>
      <c r="AZ380" s="21" t="str">
        <f t="shared" si="34"/>
        <v>},</v>
      </c>
      <c r="BA380" s="21" t="str">
        <f t="shared" si="35"/>
        <v xml:space="preserve"> --Treasures of the Earthforge / Schätze der Erdenschmiede   [The Banished Cells I, Spindleclutch I, Fungal Grotto I, Wayrest Sewers I, Elden Hollow I, Darkshade Caverns I]</v>
      </c>
    </row>
    <row r="381" spans="1:53" x14ac:dyDescent="0.25">
      <c r="A381" s="12">
        <v>119</v>
      </c>
      <c r="B381" t="s">
        <v>925</v>
      </c>
      <c r="C381" t="s">
        <v>926</v>
      </c>
      <c r="D381" s="3">
        <f t="shared" si="30"/>
        <v>119</v>
      </c>
      <c r="G381" s="8" t="s">
        <v>1652</v>
      </c>
      <c r="I381" t="s">
        <v>97</v>
      </c>
      <c r="J381" t="s">
        <v>97</v>
      </c>
      <c r="K381">
        <v>194</v>
      </c>
      <c r="L381">
        <v>194</v>
      </c>
      <c r="M381">
        <v>194</v>
      </c>
      <c r="N381">
        <v>0</v>
      </c>
      <c r="O381" s="70" t="s">
        <v>102</v>
      </c>
      <c r="P381" s="3">
        <f>IF(AND(G381&lt;&gt;"LIBSETS_SETTYPE_BATTLEGROUND",G381&lt;&gt;"LIBSETS_SETTYPE_SPECIAL",G381&lt;&gt;"LIBSETS_SETTYPE_MYTHIC"), IF(Q381&lt;&gt;"",VLOOKUP(Q381,'ESO zone constants'!$D$3:$H$9999,5,FALSE),""),"")</f>
        <v>380</v>
      </c>
      <c r="Q381" t="str">
        <f>IF(AND(O381&lt;&gt;"",NOT(ISERROR(O381))),O381, IF(AND(K381&lt;&gt;"",K381&gt;0,NOT(ISERROR(K381))),VLOOKUP(K381,'ESO wayshrine node constants'!$A$3:$D$9986,4,FALSE),""))</f>
        <v>The Banished Cells I</v>
      </c>
      <c r="S381" s="19" t="str">
        <f>IF(AND(R381&lt;&gt;"",NOT(ISERROR(R381))),R381,IF(P381&lt;&gt;"",IF(NOT(ISERROR(VLOOKUP(P381,'ESO Dungeon constants'!$D$3:$H$9999,5,FALSE))),VLOOKUP(P381,'ESO Dungeon constants'!$D$3:$I$9999,6,FALSE),VLOOKUP(P381,'ESO zone constants'!$H$3:$K$9985,4,FALSE)),""))</f>
        <v>DLC_BASE_GAME</v>
      </c>
      <c r="T381" s="3" t="str">
        <f>IF(S381&lt;&gt;"",VLOOKUP(S381,'LibSets constants'!$B$4:$C$1000,2,FALSE),"")</f>
        <v>Included in base game</v>
      </c>
      <c r="V381" s="41" t="str">
        <f>IF(U381&lt;&gt;"",IF(U381&lt;&gt;"LIBSETS_DROP_MECHANIC_MONSTER_NAME",VLOOKUP(U381,'LibSets constants'!$I$4:$L$1000,3,FALSE),""),"")</f>
        <v/>
      </c>
      <c r="W381" s="41" t="str">
        <f>IF(U381&lt;&gt;"",IF(U381&lt;&gt;"LIBSETS_DROP_MECHANIC_MONSTER_NAME",VLOOKUP(U381,'LibSets constants'!$I$4:$L$1000,4,FALSE),""),"")</f>
        <v/>
      </c>
      <c r="X381" s="3">
        <f>IF(G381&lt;&gt;"LIBSETS_SETTYPE_BATTLEGROUND",IF(G381&lt;&gt;"LIBSETS_SETTYPE_SPECIAL",IF(Y381&lt;&gt;"",VLOOKUP(Y381,'ESO zone constants'!$D$3:$H$4951,5,FALSE),""),""),"")</f>
        <v>144</v>
      </c>
      <c r="Y381" t="s">
        <v>66</v>
      </c>
      <c r="Z381" s="42"/>
      <c r="AA381" s="41" t="str">
        <f>IF(Z381&lt;&gt;"",IF(Z381&lt;&gt;"LIBSETS_DROP_MECHANIC_MONSTER_NAME",VLOOKUP(Z381,'LibSets constants'!$I$4:$L$1000,3,FALSE),""),"")</f>
        <v/>
      </c>
      <c r="AB381" s="41" t="str">
        <f>IF(Z381&lt;&gt;"",IF(Z381&lt;&gt;"LIBSETS_DROP_MECHANIC_MONSTER_NAME",VLOOKUP(Z381,'LibSets constants'!$I$4:$L$1000,4,FALSE),""),"")</f>
        <v/>
      </c>
      <c r="AC381" s="3">
        <f>IF(G381&lt;&gt;"LIBSETS_SETTYPE_BATTLEGROUND",IF(G381&lt;&gt;"LIBSETS_SETTYPE_SPECIAL",IF(AD381&lt;&gt;"",VLOOKUP(AD381,'ESO zone constants'!$D$3:$H$4951,5,FALSE),""),""),"")</f>
        <v>283</v>
      </c>
      <c r="AD381" t="s">
        <v>51</v>
      </c>
      <c r="AE381" s="42"/>
      <c r="AF381" s="41" t="str">
        <f>IF(AE381&lt;&gt;"",IF(AE381&lt;&gt;"LIBSETS_DROP_MECHANIC_MONSTER_NAME",VLOOKUP(AE381,'LibSets constants'!$I$4:$L$1000,3,FALSE),""),"")</f>
        <v/>
      </c>
      <c r="AG381" s="41" t="str">
        <f>IF(AE381&lt;&gt;"",IF(AE381&lt;&gt;"LIBSETS_DROP_MECHANIC_MONSTER_NAME",VLOOKUP(AE381,'LibSets constants'!$I$4:$L$1000,4,FALSE),""),"")</f>
        <v/>
      </c>
      <c r="AH381" s="3">
        <f>IF(G381&lt;&gt;"LIBSETS_SETTYPE_BATTLEGROUND",IF(G381&lt;&gt;"LIBSETS_SETTYPE_SPECIAL",IF(AI381&lt;&gt;"",VLOOKUP(AI381,'ESO zone constants'!$D$3:$H$4951,5,FALSE),""),""),"")</f>
        <v>146</v>
      </c>
      <c r="AI381" t="s">
        <v>62</v>
      </c>
      <c r="AJ381" s="42"/>
      <c r="AK381" s="41" t="str">
        <f>IF(AJ381&lt;&gt;"",IF(AJ381&lt;&gt;"LIBSETS_DROP_MECHANIC_MONSTER_NAME",VLOOKUP(AJ381,'LibSets constants'!$I$4:$L$1000,3,FALSE),""),"")</f>
        <v/>
      </c>
      <c r="AL381" s="41" t="str">
        <f>IF(AJ381&lt;&gt;"",IF(AJ381&lt;&gt;"LIBSETS_DROP_MECHANIC_MONSTER_NAME",VLOOKUP(AJ381,'LibSets constants'!$I$4:$L$1000,4,FALSE),""),"")</f>
        <v/>
      </c>
      <c r="AM381" s="3">
        <f>IF(G381&lt;&gt;"LIBSETS_SETTYPE_BATTLEGROUND",IF(G381&lt;&gt;"LIBSETS_SETTYPE_SPECIAL",IF(AN381&lt;&gt;"",VLOOKUP(AN381,'ESO zone constants'!$D$3:$H$4951,5,FALSE),""),""),"")</f>
        <v>126</v>
      </c>
      <c r="AN381" t="s">
        <v>43</v>
      </c>
      <c r="AO381" s="42"/>
      <c r="AP381" s="41" t="str">
        <f>IF(AO381&lt;&gt;"",IF(AO381&lt;&gt;"LIBSETS_DROP_MECHANIC_MONSTER_NAME",VLOOKUP(AO381,'LibSets constants'!$I$4:$L$1000,3,FALSE),""),"")</f>
        <v/>
      </c>
      <c r="AQ381" s="41" t="str">
        <f>IF(AO381&lt;&gt;"",IF(AO381&lt;&gt;"LIBSETS_DROP_MECHANIC_MONSTER_NAME",VLOOKUP(AO381,'LibSets constants'!$I$4:$L$1000,4,FALSE),""),"")</f>
        <v/>
      </c>
      <c r="AR381" s="3">
        <f>IF(G381&lt;&gt;"LIBSETS_SETTYPE_BATTLEGROUND",IF(G381&lt;&gt;"LIBSETS_SETTYPE_SPECIAL",IF(AS381&lt;&gt;"",VLOOKUP(AS381,'ESO zone constants'!$D$3:$H$4951,5,FALSE),""),""),"")</f>
        <v>63</v>
      </c>
      <c r="AS381" t="s">
        <v>61</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[119] = {wayshrines={194,194,194,}, dlcId=DLC_BASE_GAME</v>
      </c>
      <c r="AX381" s="21" t="str">
        <f t="shared" si="32"/>
        <v>, zoneIds={380,144,283,146,126,63}, veteran=false</v>
      </c>
      <c r="AY381" s="21" t="str">
        <f t="shared" si="33"/>
        <v>, setType=LIBSETS_SETTYPE_DUNGEON</v>
      </c>
      <c r="AZ381" s="21" t="str">
        <f t="shared" si="34"/>
        <v>},</v>
      </c>
      <c r="BA381" s="21" t="str">
        <f t="shared" si="35"/>
        <v xml:space="preserve"> --Relics of the Rebellion / Relikte der Rebellion   [The Banished Cells I, Spindleclutch I, Fungal Grotto I, Wayrest Sewers I, Elden Hollow I, Darkshade Caverns I]</v>
      </c>
    </row>
    <row r="382" spans="1:53" x14ac:dyDescent="0.25">
      <c r="A382" s="12">
        <v>120</v>
      </c>
      <c r="B382" t="s">
        <v>927</v>
      </c>
      <c r="C382" t="s">
        <v>928</v>
      </c>
      <c r="D382" s="3">
        <f t="shared" si="30"/>
        <v>120</v>
      </c>
      <c r="G382" s="8" t="s">
        <v>1652</v>
      </c>
      <c r="I382" t="s">
        <v>97</v>
      </c>
      <c r="J382" t="s">
        <v>97</v>
      </c>
      <c r="K382">
        <v>194</v>
      </c>
      <c r="L382">
        <v>194</v>
      </c>
      <c r="M382">
        <v>194</v>
      </c>
      <c r="N382">
        <v>0</v>
      </c>
      <c r="O382" s="70" t="s">
        <v>102</v>
      </c>
      <c r="P382" s="3">
        <f>IF(AND(G382&lt;&gt;"LIBSETS_SETTYPE_BATTLEGROUND",G382&lt;&gt;"LIBSETS_SETTYPE_SPECIAL",G382&lt;&gt;"LIBSETS_SETTYPE_MYTHIC"), IF(Q382&lt;&gt;"",VLOOKUP(Q382,'ESO zone constants'!$D$3:$H$9999,5,FALSE),""),"")</f>
        <v>380</v>
      </c>
      <c r="Q382" t="str">
        <f>IF(AND(O382&lt;&gt;"",NOT(ISERROR(O382))),O382, IF(AND(K382&lt;&gt;"",K382&gt;0,NOT(ISERROR(K382))),VLOOKUP(K382,'ESO wayshrine node constants'!$A$3:$D$9986,4,FALSE),""))</f>
        <v>The Banished Cells I</v>
      </c>
      <c r="S382" s="19" t="str">
        <f>IF(AND(R382&lt;&gt;"",NOT(ISERROR(R382))),R382,IF(P382&lt;&gt;"",IF(NOT(ISERROR(VLOOKUP(P382,'ESO Dungeon constants'!$D$3:$H$9999,5,FALSE))),VLOOKUP(P382,'ESO Dungeon constants'!$D$3:$I$9999,6,FALSE),VLOOKUP(P382,'ESO zone constants'!$H$3:$K$9985,4,FALSE)),""))</f>
        <v>DLC_BASE_GAME</v>
      </c>
      <c r="T382" s="3" t="str">
        <f>IF(S382&lt;&gt;"",VLOOKUP(S382,'LibSets constants'!$B$4:$C$1000,2,FALSE),"")</f>
        <v>Included in base game</v>
      </c>
      <c r="V382" s="41" t="str">
        <f>IF(U382&lt;&gt;"",IF(U382&lt;&gt;"LIBSETS_DROP_MECHANIC_MONSTER_NAME",VLOOKUP(U382,'LibSets constants'!$I$4:$L$1000,3,FALSE),""),"")</f>
        <v/>
      </c>
      <c r="W382" s="41" t="str">
        <f>IF(U382&lt;&gt;"",IF(U382&lt;&gt;"LIBSETS_DROP_MECHANIC_MONSTER_NAME",VLOOKUP(U382,'LibSets constants'!$I$4:$L$1000,4,FALSE),""),"")</f>
        <v/>
      </c>
      <c r="X382" s="3">
        <f>IF(G382&lt;&gt;"LIBSETS_SETTYPE_BATTLEGROUND",IF(G382&lt;&gt;"LIBSETS_SETTYPE_SPECIAL",IF(Y382&lt;&gt;"",VLOOKUP(Y382,'ESO zone constants'!$D$3:$H$4951,5,FALSE),""),""),"")</f>
        <v>144</v>
      </c>
      <c r="Y382" t="s">
        <v>66</v>
      </c>
      <c r="Z382" s="42"/>
      <c r="AA382" s="41" t="str">
        <f>IF(Z382&lt;&gt;"",IF(Z382&lt;&gt;"LIBSETS_DROP_MECHANIC_MONSTER_NAME",VLOOKUP(Z382,'LibSets constants'!$I$4:$L$1000,3,FALSE),""),"")</f>
        <v/>
      </c>
      <c r="AB382" s="41" t="str">
        <f>IF(Z382&lt;&gt;"",IF(Z382&lt;&gt;"LIBSETS_DROP_MECHANIC_MONSTER_NAME",VLOOKUP(Z382,'LibSets constants'!$I$4:$L$1000,4,FALSE),""),"")</f>
        <v/>
      </c>
      <c r="AC382" s="3">
        <f>IF(G382&lt;&gt;"LIBSETS_SETTYPE_BATTLEGROUND",IF(G382&lt;&gt;"LIBSETS_SETTYPE_SPECIAL",IF(AD382&lt;&gt;"",VLOOKUP(AD382,'ESO zone constants'!$D$3:$H$4951,5,FALSE),""),""),"")</f>
        <v>283</v>
      </c>
      <c r="AD382" t="s">
        <v>51</v>
      </c>
      <c r="AE382" s="42"/>
      <c r="AF382" s="41" t="str">
        <f>IF(AE382&lt;&gt;"",IF(AE382&lt;&gt;"LIBSETS_DROP_MECHANIC_MONSTER_NAME",VLOOKUP(AE382,'LibSets constants'!$I$4:$L$1000,3,FALSE),""),"")</f>
        <v/>
      </c>
      <c r="AG382" s="41" t="str">
        <f>IF(AE382&lt;&gt;"",IF(AE382&lt;&gt;"LIBSETS_DROP_MECHANIC_MONSTER_NAME",VLOOKUP(AE382,'LibSets constants'!$I$4:$L$1000,4,FALSE),""),"")</f>
        <v/>
      </c>
      <c r="AH382" s="3">
        <f>IF(G382&lt;&gt;"LIBSETS_SETTYPE_BATTLEGROUND",IF(G382&lt;&gt;"LIBSETS_SETTYPE_SPECIAL",IF(AI382&lt;&gt;"",VLOOKUP(AI382,'ESO zone constants'!$D$3:$H$4951,5,FALSE),""),""),"")</f>
        <v>146</v>
      </c>
      <c r="AI382" t="s">
        <v>62</v>
      </c>
      <c r="AJ382" s="42"/>
      <c r="AK382" s="41" t="str">
        <f>IF(AJ382&lt;&gt;"",IF(AJ382&lt;&gt;"LIBSETS_DROP_MECHANIC_MONSTER_NAME",VLOOKUP(AJ382,'LibSets constants'!$I$4:$L$1000,3,FALSE),""),"")</f>
        <v/>
      </c>
      <c r="AL382" s="41" t="str">
        <f>IF(AJ382&lt;&gt;"",IF(AJ382&lt;&gt;"LIBSETS_DROP_MECHANIC_MONSTER_NAME",VLOOKUP(AJ382,'LibSets constants'!$I$4:$L$1000,4,FALSE),""),"")</f>
        <v/>
      </c>
      <c r="AM382" s="3">
        <f>IF(G382&lt;&gt;"LIBSETS_SETTYPE_BATTLEGROUND",IF(G382&lt;&gt;"LIBSETS_SETTYPE_SPECIAL",IF(AN382&lt;&gt;"",VLOOKUP(AN382,'ESO zone constants'!$D$3:$H$4951,5,FALSE),""),""),"")</f>
        <v>126</v>
      </c>
      <c r="AN382" t="s">
        <v>43</v>
      </c>
      <c r="AO382" s="42"/>
      <c r="AP382" s="41" t="str">
        <f>IF(AO382&lt;&gt;"",IF(AO382&lt;&gt;"LIBSETS_DROP_MECHANIC_MONSTER_NAME",VLOOKUP(AO382,'LibSets constants'!$I$4:$L$1000,3,FALSE),""),"")</f>
        <v/>
      </c>
      <c r="AQ382" s="41" t="str">
        <f>IF(AO382&lt;&gt;"",IF(AO382&lt;&gt;"LIBSETS_DROP_MECHANIC_MONSTER_NAME",VLOOKUP(AO382,'LibSets constants'!$I$4:$L$1000,4,FALSE),""),"")</f>
        <v/>
      </c>
      <c r="AR382" s="3">
        <f>IF(G382&lt;&gt;"LIBSETS_SETTYPE_BATTLEGROUND",IF(G382&lt;&gt;"LIBSETS_SETTYPE_SPECIAL",IF(AS382&lt;&gt;"",VLOOKUP(AS382,'ESO zone constants'!$D$3:$H$4951,5,FALSE),""),""),"")</f>
        <v>63</v>
      </c>
      <c r="AS382" t="s">
        <v>61</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[120] = {wayshrines={194,194,194,}, dlcId=DLC_BASE_GAME</v>
      </c>
      <c r="AX382" s="21" t="str">
        <f t="shared" si="32"/>
        <v>, zoneIds={380,144,283,146,126,63}, veteran=false</v>
      </c>
      <c r="AY382" s="21" t="str">
        <f t="shared" si="33"/>
        <v>, setType=LIBSETS_SETTYPE_DUNGEON</v>
      </c>
      <c r="AZ382" s="21" t="str">
        <f t="shared" si="34"/>
        <v>},</v>
      </c>
      <c r="BA382" s="21" t="str">
        <f t="shared" si="35"/>
        <v xml:space="preserve"> --Arms of Infernace / Waffen Infernals   [The Banished Cells I, Spindleclutch I, Fungal Grotto I, Wayrest Sewers I, Elden Hollow I, Darkshade Caverns I]</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constants'!$D$3:$H$9999,5,FALSE),""),"")</f>
        <v>1081</v>
      </c>
      <c r="Q383" t="str">
        <f>IF(AND(O383&lt;&gt;"",NOT(ISERROR(O383))),O383, IF(AND(K383&lt;&gt;"",K383&gt;0,NOT(ISERROR(K383))),VLOOKUP(K383,'ESO wayshrine node constants'!$A$3:$D$9986,4,FALSE),""))</f>
        <v>Depths of Malatar</v>
      </c>
      <c r="S383" s="19" t="str">
        <f>IF(AND(R383&lt;&gt;"",NOT(ISERROR(R383))),R383,IF(P383&lt;&gt;"",IF(NOT(ISERROR(VLOOKUP(P383,'ESO Dungeon constants'!$D$3:$H$9999,5,FALSE))),VLOOKUP(P383,'ESO Dungeon constants'!$D$3:$I$9999,6,FALSE),VLOOKUP(P383,'ESO zone constants'!$H$3:$K$9985,4,FALSE)),""))</f>
        <v>DLC_WRATHSTONE</v>
      </c>
      <c r="T383" s="3" t="str">
        <f>IF(S383&lt;&gt;"",VLOOKUP(S383,'LibSets constants'!$B$4:$C$1000,2,FALSE),"")</f>
        <v>Wrathstone</v>
      </c>
      <c r="U383" s="33" t="s">
        <v>1726</v>
      </c>
      <c r="V383" s="43" t="s">
        <v>28</v>
      </c>
      <c r="W383" s="43" t="s">
        <v>1827</v>
      </c>
      <c r="X383" s="3" t="str">
        <f>IF(G383&lt;&gt;"LIBSETS_SETTYPE_BATTLEGROUND",IF(G383&lt;&gt;"LIBSETS_SETTYPE_SPECIAL",IF(Y383&lt;&gt;"",VLOOKUP(Y383,'ESO zone constants'!$D$3:$H$4951,5,FALSE),""),""),"")</f>
        <v/>
      </c>
      <c r="Z383" s="43"/>
      <c r="AA383" s="43"/>
      <c r="AB383" s="43"/>
      <c r="AC383" s="3" t="str">
        <f>IF(G383&lt;&gt;"LIBSETS_SETTYPE_BATTLEGROUND",IF(G383&lt;&gt;"LIBSETS_SETTYPE_SPECIAL",IF(AD383&lt;&gt;"",VLOOKUP(AD383,'ESO zone constants'!$D$3:$H$4951,5,FALSE),""),""),"")</f>
        <v/>
      </c>
      <c r="AE383" s="43"/>
      <c r="AF383" s="43"/>
      <c r="AG383" s="43"/>
      <c r="AH383" s="3" t="str">
        <f>IF(G383&lt;&gt;"LIBSETS_SETTYPE_BATTLEGROUND",IF(G383&lt;&gt;"LIBSETS_SETTYPE_SPECIAL",IF(AI383&lt;&gt;"",VLOOKUP(AI383,'ESO zone constants'!$D$3:$H$4951,5,FALSE),""),""),"")</f>
        <v/>
      </c>
      <c r="AJ383" s="43"/>
      <c r="AK383" s="43"/>
      <c r="AL383" s="43"/>
      <c r="AM383" s="3" t="str">
        <f>IF(G383&lt;&gt;"LIBSETS_SETTYPE_BATTLEGROUND",IF(G383&lt;&gt;"LIBSETS_SETTYPE_SPECIAL",IF(AN383&lt;&gt;"",VLOOKUP(AN383,'ESO zone constants'!$D$3:$H$4951,5,FALSE),""),""),"")</f>
        <v/>
      </c>
      <c r="AO383" s="43"/>
      <c r="AP383" s="43"/>
      <c r="AQ383" s="43"/>
      <c r="AR383" s="3" t="str">
        <f>IF(G383&lt;&gt;"LIBSETS_SETTYPE_BATTLEGROUND",IF(G383&lt;&gt;"LIBSETS_SETTYPE_SPECIAL",IF(AS383&lt;&gt;"",VLOOKUP(AS383,'ESO zone constants'!$D$3:$H$4951,5,FALSE),""),""),"")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constants'!$D$3:$H$9999,5,FALSE),""),"")</f>
        <v>1086</v>
      </c>
      <c r="Q384" t="str">
        <f>IF(AND(O384&lt;&gt;"",NOT(ISERROR(O384))),O384, IF(AND(K384&lt;&gt;"",K384&gt;0,NOT(ISERROR(K384))),VLOOKUP(K384,'ESO wayshrine node constants'!$A$3:$D$9986,4,FALSE),""))</f>
        <v>Northern Elsweyr</v>
      </c>
      <c r="S384" s="19" t="str">
        <f>IF(AND(R384&lt;&gt;"",NOT(ISERROR(R384))),R384,IF(P384&lt;&gt;"",IF(NOT(ISERROR(VLOOKUP(P384,'ESO Dungeon constants'!$D$3:$H$9999,5,FALSE))),VLOOKUP(P384,'ESO Dungeon constants'!$D$3:$I$9999,6,FALSE),VLOOKUP(P384,'ESO zone constants'!$H$3:$K$9985,4,FALSE)),""))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constants'!$D$3:$H$4951,5,FALSE),""),""),"")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constants'!$D$3:$H$4951,5,FALSE),""),""),"")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constants'!$D$3:$H$4951,5,FALSE),""),""),"")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constants'!$D$3:$H$4951,5,FALSE),""),""),"")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constants'!$D$3:$H$4951,5,FALSE),""),""),"")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constants'!$D$3:$H$9999,5,FALSE),""),"")</f>
        <v>1086</v>
      </c>
      <c r="Q385" t="str">
        <f>IF(AND(O385&lt;&gt;"",NOT(ISERROR(O385))),O385, IF(AND(K385&lt;&gt;"",K385&gt;0,NOT(ISERROR(K385))),VLOOKUP(K385,'ESO wayshrine node constants'!$A$3:$D$9986,4,FALSE),""))</f>
        <v>Northern Elsweyr</v>
      </c>
      <c r="S385" s="19" t="str">
        <f>IF(AND(R385&lt;&gt;"",NOT(ISERROR(R385))),R385,IF(P385&lt;&gt;"",IF(NOT(ISERROR(VLOOKUP(P385,'ESO Dungeon constants'!$D$3:$H$9999,5,FALSE))),VLOOKUP(P385,'ESO Dungeon constants'!$D$3:$I$9999,6,FALSE),VLOOKUP(P385,'ESO zone constants'!$H$3:$K$9985,4,FALSE)),""))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constants'!$D$3:$H$4951,5,FALSE),""),""),"")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constants'!$D$3:$H$4951,5,FALSE),""),""),"")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constants'!$D$3:$H$4951,5,FALSE),""),""),"")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constants'!$D$3:$H$4951,5,FALSE),""),""),"")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constants'!$D$3:$H$4951,5,FALSE),""),""),"")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constants'!$D$3:$H$9999,5,FALSE),""),"")</f>
        <v>1086</v>
      </c>
      <c r="Q386" t="str">
        <f>IF(AND(O386&lt;&gt;"",NOT(ISERROR(O386))),O386, IF(AND(K386&lt;&gt;"",K386&gt;0,NOT(ISERROR(K386))),VLOOKUP(K386,'ESO wayshrine node constants'!$A$3:$D$9986,4,FALSE),""))</f>
        <v>Northern Elsweyr</v>
      </c>
      <c r="S386" s="19" t="str">
        <f>IF(AND(R386&lt;&gt;"",NOT(ISERROR(R386))),R386,IF(P386&lt;&gt;"",IF(NOT(ISERROR(VLOOKUP(P386,'ESO Dungeon constants'!$D$3:$H$9999,5,FALSE))),VLOOKUP(P386,'ESO Dungeon constants'!$D$3:$I$9999,6,FALSE),VLOOKUP(P386,'ESO zone constants'!$H$3:$K$9985,4,FALSE)),""))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constants'!$D$3:$H$4951,5,FALSE),""),""),"")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constants'!$D$3:$H$4951,5,FALSE),""),""),"")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constants'!$D$3:$H$4951,5,FALSE),""),""),"")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constants'!$D$3:$H$4951,5,FALSE),""),""),"")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constants'!$D$3:$H$4951,5,FALSE),""),""),"")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constants'!$D$3:$H$9999,5,FALSE),""),"")</f>
        <v>1086</v>
      </c>
      <c r="Q387" t="str">
        <f>IF(AND(O387&lt;&gt;"",NOT(ISERROR(O387))),O387, IF(AND(K387&lt;&gt;"",K387&gt;0,NOT(ISERROR(K387))),VLOOKUP(K387,'ESO wayshrine node constants'!$A$3:$D$9986,4,FALSE),""))</f>
        <v>Northern Elsweyr</v>
      </c>
      <c r="S387" s="19" t="str">
        <f>IF(AND(R387&lt;&gt;"",NOT(ISERROR(R387))),R387,IF(P387&lt;&gt;"",IF(NOT(ISERROR(VLOOKUP(P387,'ESO Dungeon constants'!$D$3:$H$9999,5,FALSE))),VLOOKUP(P387,'ESO Dungeon constants'!$D$3:$I$9999,6,FALSE),VLOOKUP(P387,'ESO zone constants'!$H$3:$K$9985,4,FALSE)),""))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4"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constants'!$D$3:$H$4951,5,FALSE),""),""),"")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constants'!$D$3:$H$4951,5,FALSE),""),""),"")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constants'!$D$3:$H$4951,5,FALSE),""),""),"")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constants'!$D$3:$H$4951,5,FALSE),""),""),"")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constants'!$D$3:$H$4951,5,FALSE),""),""),"")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constants'!$D$3:$H$9999,5,FALSE),""),"")</f>
        <v>1086</v>
      </c>
      <c r="Q388" t="str">
        <f>IF(AND(O388&lt;&gt;"",NOT(ISERROR(O388))),O388, IF(AND(K388&lt;&gt;"",K388&gt;0,NOT(ISERROR(K388))),VLOOKUP(K388,'ESO wayshrine node constants'!$A$3:$D$9986,4,FALSE),""))</f>
        <v>Northern Elsweyr</v>
      </c>
      <c r="S388" s="19" t="str">
        <f>IF(AND(R388&lt;&gt;"",NOT(ISERROR(R388))),R388,IF(P388&lt;&gt;"",IF(NOT(ISERROR(VLOOKUP(P388,'ESO Dungeon constants'!$D$3:$H$9999,5,FALSE))),VLOOKUP(P388,'ESO Dungeon constants'!$D$3:$I$9999,6,FALSE),VLOOKUP(P388,'ESO zone constants'!$H$3:$K$9985,4,FALSE)),""))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4"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constants'!$D$3:$H$4951,5,FALSE),""),""),"")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constants'!$D$3:$H$4951,5,FALSE),""),""),"")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constants'!$D$3:$H$4951,5,FALSE),""),""),"")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constants'!$D$3:$H$4951,5,FALSE),""),""),"")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constants'!$D$3:$H$4951,5,FALSE),""),""),"")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constants'!$D$3:$H$9999,5,FALSE),""),"")</f>
        <v>1086</v>
      </c>
      <c r="Q389" t="str">
        <f>IF(AND(O389&lt;&gt;"",NOT(ISERROR(O389))),O389, IF(AND(K389&lt;&gt;"",K389&gt;0,NOT(ISERROR(K389))),VLOOKUP(K389,'ESO wayshrine node constants'!$A$3:$D$9986,4,FALSE),""))</f>
        <v>Northern Elsweyr</v>
      </c>
      <c r="S389" s="19" t="str">
        <f>IF(AND(R389&lt;&gt;"",NOT(ISERROR(R389))),R389,IF(P389&lt;&gt;"",IF(NOT(ISERROR(VLOOKUP(P389,'ESO Dungeon constants'!$D$3:$H$9999,5,FALSE))),VLOOKUP(P389,'ESO Dungeon constants'!$D$3:$I$9999,6,FALSE),VLOOKUP(P389,'ESO zone constants'!$H$3:$K$9985,4,FALSE)),""))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4"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constants'!$D$3:$H$4951,5,FALSE),""),""),"")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constants'!$D$3:$H$4951,5,FALSE),""),""),"")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constants'!$D$3:$H$4951,5,FALSE),""),""),"")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constants'!$D$3:$H$4951,5,FALSE),""),""),"")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constants'!$D$3:$H$4951,5,FALSE),""),""),"")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O390" s="70" t="s">
        <v>1508</v>
      </c>
      <c r="P390" s="3">
        <f>IF(AND(G390&lt;&gt;"LIBSETS_SETTYPE_BATTLEGROUND",G390&lt;&gt;"LIBSETS_SETTYPE_SPECIAL",G390&lt;&gt;"LIBSETS_SETTYPE_MYTHIC"), IF(Q390&lt;&gt;"",VLOOKUP(Q390,'ESO zone constants'!$D$3:$H$9999,5,FALSE),""),"")</f>
        <v>1121</v>
      </c>
      <c r="Q390" t="str">
        <f>IF(AND(O390&lt;&gt;"",NOT(ISERROR(O390))),O390, IF(AND(K390&lt;&gt;"",K390&gt;0,NOT(ISERROR(K390))),VLOOKUP(K390,'ESO wayshrine node constants'!$A$3:$D$9986,4,FALSE),""))</f>
        <v>Sunspire</v>
      </c>
      <c r="S390" s="19" t="str">
        <f>IF(AND(R390&lt;&gt;"",NOT(ISERROR(R390))),R390,IF(P390&lt;&gt;"",IF(NOT(ISERROR(VLOOKUP(P390,'ESO Dungeon constants'!$D$3:$H$9999,5,FALSE))),VLOOKUP(P390,'ESO Dungeon constants'!$D$3:$I$9999,6,FALSE),VLOOKUP(P390,'ESO zone constants'!$H$3:$K$9985,4,FALSE)),""))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constants'!$D$3:$H$4951,5,FALSE),""),""),"")</f>
        <v/>
      </c>
      <c r="Z390" s="43"/>
      <c r="AA390" s="43"/>
      <c r="AB390" s="43"/>
      <c r="AC390" s="3" t="str">
        <f>IF(G390&lt;&gt;"LIBSETS_SETTYPE_BATTLEGROUND",IF(G390&lt;&gt;"LIBSETS_SETTYPE_SPECIAL",IF(AD390&lt;&gt;"",VLOOKUP(AD390,'ESO zone constants'!$D$3:$H$4951,5,FALSE),""),""),"")</f>
        <v/>
      </c>
      <c r="AE390" s="43"/>
      <c r="AF390" s="43"/>
      <c r="AG390" s="43"/>
      <c r="AH390" s="3" t="str">
        <f>IF(G390&lt;&gt;"LIBSETS_SETTYPE_BATTLEGROUND",IF(G390&lt;&gt;"LIBSETS_SETTYPE_SPECIAL",IF(AI390&lt;&gt;"",VLOOKUP(AI390,'ESO zone constants'!$D$3:$H$4951,5,FALSE),""),""),"")</f>
        <v/>
      </c>
      <c r="AJ390" s="43"/>
      <c r="AK390" s="43"/>
      <c r="AL390" s="43"/>
      <c r="AM390" s="3" t="str">
        <f>IF(G390&lt;&gt;"LIBSETS_SETTYPE_BATTLEGROUND",IF(G390&lt;&gt;"LIBSETS_SETTYPE_SPECIAL",IF(AN390&lt;&gt;"",VLOOKUP(AN390,'ESO zone constants'!$D$3:$H$4951,5,FALSE),""),""),"")</f>
        <v/>
      </c>
      <c r="AO390" s="43"/>
      <c r="AP390" s="43"/>
      <c r="AQ390" s="43"/>
      <c r="AR390" s="3" t="str">
        <f>IF(G390&lt;&gt;"LIBSETS_SETTYPE_BATTLEGROUND",IF(G390&lt;&gt;"LIBSETS_SETTYPE_SPECIAL",IF(AS390&lt;&gt;"",VLOOKUP(AS390,'ESO zone constants'!$D$3:$H$4951,5,FALSE),""),""),"")</f>
        <v/>
      </c>
      <c r="AT390" s="43"/>
      <c r="AU390" s="43"/>
      <c r="AV390" s="43"/>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1609</v>
      </c>
      <c r="C391" t="s">
        <v>1517</v>
      </c>
      <c r="D391" s="3">
        <f t="shared" si="36"/>
        <v>444</v>
      </c>
      <c r="G391" s="8" t="s">
        <v>1656</v>
      </c>
      <c r="I391" t="s">
        <v>97</v>
      </c>
      <c r="J391" t="s">
        <v>97</v>
      </c>
      <c r="K391">
        <v>399</v>
      </c>
      <c r="L391">
        <v>399</v>
      </c>
      <c r="M391">
        <v>399</v>
      </c>
      <c r="N391">
        <v>0</v>
      </c>
      <c r="O391" s="70" t="s">
        <v>1508</v>
      </c>
      <c r="P391" s="3">
        <f>IF(AND(G391&lt;&gt;"LIBSETS_SETTYPE_BATTLEGROUND",G391&lt;&gt;"LIBSETS_SETTYPE_SPECIAL",G391&lt;&gt;"LIBSETS_SETTYPE_MYTHIC"), IF(Q391&lt;&gt;"",VLOOKUP(Q391,'ESO zone constants'!$D$3:$H$9999,5,FALSE),""),"")</f>
        <v>1121</v>
      </c>
      <c r="Q391" t="str">
        <f>IF(AND(O391&lt;&gt;"",NOT(ISERROR(O391))),O391, IF(AND(K391&lt;&gt;"",K391&gt;0,NOT(ISERROR(K391))),VLOOKUP(K391,'ESO wayshrine node constants'!$A$3:$D$9986,4,FALSE),""))</f>
        <v>Sunspire</v>
      </c>
      <c r="S391" s="19" t="str">
        <f>IF(AND(R391&lt;&gt;"",NOT(ISERROR(R391))),R391,IF(P391&lt;&gt;"",IF(NOT(ISERROR(VLOOKUP(P391,'ESO Dungeon constants'!$D$3:$H$9999,5,FALSE))),VLOOKUP(P391,'ESO Dungeon constants'!$D$3:$I$9999,6,FALSE),VLOOKUP(P391,'ESO zone constants'!$H$3:$K$9985,4,FALSE)),""))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constants'!$D$3:$H$4951,5,FALSE),""),""),"")</f>
        <v/>
      </c>
      <c r="Z391" s="43"/>
      <c r="AA391" s="43"/>
      <c r="AB391" s="43"/>
      <c r="AC391" s="3" t="str">
        <f>IF(G391&lt;&gt;"LIBSETS_SETTYPE_BATTLEGROUND",IF(G391&lt;&gt;"LIBSETS_SETTYPE_SPECIAL",IF(AD391&lt;&gt;"",VLOOKUP(AD391,'ESO zone constants'!$D$3:$H$4951,5,FALSE),""),""),"")</f>
        <v/>
      </c>
      <c r="AE391" s="43"/>
      <c r="AF391" s="43"/>
      <c r="AG391" s="43"/>
      <c r="AH391" s="3" t="str">
        <f>IF(G391&lt;&gt;"LIBSETS_SETTYPE_BATTLEGROUND",IF(G391&lt;&gt;"LIBSETS_SETTYPE_SPECIAL",IF(AI391&lt;&gt;"",VLOOKUP(AI391,'ESO zone constants'!$D$3:$H$4951,5,FALSE),""),""),"")</f>
        <v/>
      </c>
      <c r="AJ391" s="43"/>
      <c r="AK391" s="43"/>
      <c r="AL391" s="43"/>
      <c r="AM391" s="3" t="str">
        <f>IF(G391&lt;&gt;"LIBSETS_SETTYPE_BATTLEGROUND",IF(G391&lt;&gt;"LIBSETS_SETTYPE_SPECIAL",IF(AN391&lt;&gt;"",VLOOKUP(AN391,'ESO zone constants'!$D$3:$H$4951,5,FALSE),""),""),"")</f>
        <v/>
      </c>
      <c r="AO391" s="43"/>
      <c r="AP391" s="43"/>
      <c r="AQ391" s="43"/>
      <c r="AR391" s="3" t="str">
        <f>IF(G391&lt;&gt;"LIBSETS_SETTYPE_BATTLEGROUND",IF(G391&lt;&gt;"LIBSETS_SETTYPE_SPECIAL",IF(AS391&lt;&gt;"",VLOOKUP(AS391,'ESO zone constants'!$D$3:$H$4951,5,FALSE),""),""),"")</f>
        <v/>
      </c>
      <c r="AT391" s="43"/>
      <c r="AU391" s="43"/>
      <c r="AV391" s="43"/>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1608</v>
      </c>
      <c r="C392" t="s">
        <v>1519</v>
      </c>
      <c r="D392" s="3">
        <f t="shared" si="36"/>
        <v>445</v>
      </c>
      <c r="G392" s="8" t="s">
        <v>1656</v>
      </c>
      <c r="I392" t="s">
        <v>97</v>
      </c>
      <c r="J392" t="s">
        <v>97</v>
      </c>
      <c r="K392">
        <v>399</v>
      </c>
      <c r="L392">
        <v>399</v>
      </c>
      <c r="M392">
        <v>399</v>
      </c>
      <c r="N392">
        <v>0</v>
      </c>
      <c r="O392" s="70" t="s">
        <v>1508</v>
      </c>
      <c r="P392" s="3">
        <f>IF(AND(G392&lt;&gt;"LIBSETS_SETTYPE_BATTLEGROUND",G392&lt;&gt;"LIBSETS_SETTYPE_SPECIAL",G392&lt;&gt;"LIBSETS_SETTYPE_MYTHIC"), IF(Q392&lt;&gt;"",VLOOKUP(Q392,'ESO zone constants'!$D$3:$H$9999,5,FALSE),""),"")</f>
        <v>1121</v>
      </c>
      <c r="Q392" t="str">
        <f>IF(AND(O392&lt;&gt;"",NOT(ISERROR(O392))),O392, IF(AND(K392&lt;&gt;"",K392&gt;0,NOT(ISERROR(K392))),VLOOKUP(K392,'ESO wayshrine node constants'!$A$3:$D$9986,4,FALSE),""))</f>
        <v>Sunspire</v>
      </c>
      <c r="S392" s="19" t="str">
        <f>IF(AND(R392&lt;&gt;"",NOT(ISERROR(R392))),R392,IF(P392&lt;&gt;"",IF(NOT(ISERROR(VLOOKUP(P392,'ESO Dungeon constants'!$D$3:$H$9999,5,FALSE))),VLOOKUP(P392,'ESO Dungeon constants'!$D$3:$I$9999,6,FALSE),VLOOKUP(P392,'ESO zone constants'!$H$3:$K$9985,4,FALSE)),""))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constants'!$D$3:$H$4951,5,FALSE),""),""),"")</f>
        <v/>
      </c>
      <c r="Z392" s="43"/>
      <c r="AA392" s="43"/>
      <c r="AB392" s="43"/>
      <c r="AC392" s="3" t="str">
        <f>IF(G392&lt;&gt;"LIBSETS_SETTYPE_BATTLEGROUND",IF(G392&lt;&gt;"LIBSETS_SETTYPE_SPECIAL",IF(AD392&lt;&gt;"",VLOOKUP(AD392,'ESO zone constants'!$D$3:$H$4951,5,FALSE),""),""),"")</f>
        <v/>
      </c>
      <c r="AE392" s="43"/>
      <c r="AF392" s="43"/>
      <c r="AG392" s="43"/>
      <c r="AH392" s="3" t="str">
        <f>IF(G392&lt;&gt;"LIBSETS_SETTYPE_BATTLEGROUND",IF(G392&lt;&gt;"LIBSETS_SETTYPE_SPECIAL",IF(AI392&lt;&gt;"",VLOOKUP(AI392,'ESO zone constants'!$D$3:$H$4951,5,FALSE),""),""),"")</f>
        <v/>
      </c>
      <c r="AJ392" s="43"/>
      <c r="AK392" s="43"/>
      <c r="AL392" s="43"/>
      <c r="AM392" s="3" t="str">
        <f>IF(G392&lt;&gt;"LIBSETS_SETTYPE_BATTLEGROUND",IF(G392&lt;&gt;"LIBSETS_SETTYPE_SPECIAL",IF(AN392&lt;&gt;"",VLOOKUP(AN392,'ESO zone constants'!$D$3:$H$4951,5,FALSE),""),""),"")</f>
        <v/>
      </c>
      <c r="AO392" s="43"/>
      <c r="AP392" s="43"/>
      <c r="AQ392" s="43"/>
      <c r="AR392" s="3" t="str">
        <f>IF(G392&lt;&gt;"LIBSETS_SETTYPE_BATTLEGROUND",IF(G392&lt;&gt;"LIBSETS_SETTYPE_SPECIAL",IF(AS392&lt;&gt;"",VLOOKUP(AS392,'ESO zone constants'!$D$3:$H$4951,5,FALSE),""),""),"")</f>
        <v/>
      </c>
      <c r="AT392" s="43"/>
      <c r="AU392" s="43"/>
      <c r="AV392" s="43"/>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1607</v>
      </c>
      <c r="C393" t="s">
        <v>1520</v>
      </c>
      <c r="D393" s="3">
        <f t="shared" si="36"/>
        <v>446</v>
      </c>
      <c r="G393" s="8" t="s">
        <v>1656</v>
      </c>
      <c r="I393" t="s">
        <v>97</v>
      </c>
      <c r="J393" t="s">
        <v>97</v>
      </c>
      <c r="K393">
        <v>399</v>
      </c>
      <c r="L393">
        <v>399</v>
      </c>
      <c r="M393">
        <v>399</v>
      </c>
      <c r="N393">
        <v>0</v>
      </c>
      <c r="O393" s="70" t="s">
        <v>1508</v>
      </c>
      <c r="P393" s="3">
        <f>IF(AND(G393&lt;&gt;"LIBSETS_SETTYPE_BATTLEGROUND",G393&lt;&gt;"LIBSETS_SETTYPE_SPECIAL",G393&lt;&gt;"LIBSETS_SETTYPE_MYTHIC"), IF(Q393&lt;&gt;"",VLOOKUP(Q393,'ESO zone constants'!$D$3:$H$9999,5,FALSE),""),"")</f>
        <v>1121</v>
      </c>
      <c r="Q393" t="str">
        <f>IF(AND(O393&lt;&gt;"",NOT(ISERROR(O393))),O393, IF(AND(K393&lt;&gt;"",K393&gt;0,NOT(ISERROR(K393))),VLOOKUP(K393,'ESO wayshrine node constants'!$A$3:$D$9986,4,FALSE),""))</f>
        <v>Sunspire</v>
      </c>
      <c r="S393" s="19" t="str">
        <f>IF(AND(R393&lt;&gt;"",NOT(ISERROR(R393))),R393,IF(P393&lt;&gt;"",IF(NOT(ISERROR(VLOOKUP(P393,'ESO Dungeon constants'!$D$3:$H$9999,5,FALSE))),VLOOKUP(P393,'ESO Dungeon constants'!$D$3:$I$9999,6,FALSE),VLOOKUP(P393,'ESO zone constants'!$H$3:$K$9985,4,FALSE)),""))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constants'!$D$3:$H$4951,5,FALSE),""),""),"")</f>
        <v/>
      </c>
      <c r="Z393" s="43"/>
      <c r="AA393" s="43"/>
      <c r="AB393" s="43"/>
      <c r="AC393" s="3" t="str">
        <f>IF(G393&lt;&gt;"LIBSETS_SETTYPE_BATTLEGROUND",IF(G393&lt;&gt;"LIBSETS_SETTYPE_SPECIAL",IF(AD393&lt;&gt;"",VLOOKUP(AD393,'ESO zone constants'!$D$3:$H$4951,5,FALSE),""),""),"")</f>
        <v/>
      </c>
      <c r="AE393" s="43"/>
      <c r="AF393" s="43"/>
      <c r="AG393" s="43"/>
      <c r="AH393" s="3" t="str">
        <f>IF(G393&lt;&gt;"LIBSETS_SETTYPE_BATTLEGROUND",IF(G393&lt;&gt;"LIBSETS_SETTYPE_SPECIAL",IF(AI393&lt;&gt;"",VLOOKUP(AI393,'ESO zone constants'!$D$3:$H$4951,5,FALSE),""),""),"")</f>
        <v/>
      </c>
      <c r="AJ393" s="43"/>
      <c r="AK393" s="43"/>
      <c r="AL393" s="43"/>
      <c r="AM393" s="3" t="str">
        <f>IF(G393&lt;&gt;"LIBSETS_SETTYPE_BATTLEGROUND",IF(G393&lt;&gt;"LIBSETS_SETTYPE_SPECIAL",IF(AN393&lt;&gt;"",VLOOKUP(AN393,'ESO zone constants'!$D$3:$H$4951,5,FALSE),""),""),"")</f>
        <v/>
      </c>
      <c r="AO393" s="43"/>
      <c r="AP393" s="43"/>
      <c r="AQ393" s="43"/>
      <c r="AR393" s="3" t="str">
        <f>IF(G393&lt;&gt;"LIBSETS_SETTYPE_BATTLEGROUND",IF(G393&lt;&gt;"LIBSETS_SETTYPE_SPECIAL",IF(AS393&lt;&gt;"",VLOOKUP(AS393,'ESO zone constants'!$D$3:$H$4951,5,FALSE),""),""),"")</f>
        <v/>
      </c>
      <c r="AT393" s="43"/>
      <c r="AU393" s="43"/>
      <c r="AV393" s="43"/>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1638</v>
      </c>
      <c r="C394" t="s">
        <v>1518</v>
      </c>
      <c r="D394" s="3">
        <f t="shared" si="36"/>
        <v>448</v>
      </c>
      <c r="G394" s="8" t="s">
        <v>1656</v>
      </c>
      <c r="I394" t="s">
        <v>98</v>
      </c>
      <c r="J394" t="s">
        <v>97</v>
      </c>
      <c r="K394">
        <v>399</v>
      </c>
      <c r="L394">
        <v>399</v>
      </c>
      <c r="M394">
        <v>399</v>
      </c>
      <c r="N394">
        <v>0</v>
      </c>
      <c r="O394" s="70" t="s">
        <v>1508</v>
      </c>
      <c r="P394" s="3">
        <f>IF(AND(G394&lt;&gt;"LIBSETS_SETTYPE_BATTLEGROUND",G394&lt;&gt;"LIBSETS_SETTYPE_SPECIAL",G394&lt;&gt;"LIBSETS_SETTYPE_MYTHIC"), IF(Q394&lt;&gt;"",VLOOKUP(Q394,'ESO zone constants'!$D$3:$H$9999,5,FALSE),""),"")</f>
        <v>1121</v>
      </c>
      <c r="Q394" t="str">
        <f>IF(AND(O394&lt;&gt;"",NOT(ISERROR(O394))),O394, IF(AND(K394&lt;&gt;"",K394&gt;0,NOT(ISERROR(K394))),VLOOKUP(K394,'ESO wayshrine node constants'!$A$3:$D$9986,4,FALSE),""))</f>
        <v>Sunspire</v>
      </c>
      <c r="S394" s="19" t="str">
        <f>IF(AND(R394&lt;&gt;"",NOT(ISERROR(R394))),R394,IF(P394&lt;&gt;"",IF(NOT(ISERROR(VLOOKUP(P394,'ESO Dungeon constants'!$D$3:$H$9999,5,FALSE))),VLOOKUP(P394,'ESO Dungeon constants'!$D$3:$I$9999,6,FALSE),VLOOKUP(P394,'ESO zone constants'!$H$3:$K$9985,4,FALSE)),""))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constants'!$D$3:$H$4951,5,FALSE),""),""),"")</f>
        <v/>
      </c>
      <c r="Z394" s="43"/>
      <c r="AA394" s="43"/>
      <c r="AB394" s="43"/>
      <c r="AC394" s="3" t="str">
        <f>IF(G394&lt;&gt;"LIBSETS_SETTYPE_BATTLEGROUND",IF(G394&lt;&gt;"LIBSETS_SETTYPE_SPECIAL",IF(AD394&lt;&gt;"",VLOOKUP(AD394,'ESO zone constants'!$D$3:$H$4951,5,FALSE),""),""),"")</f>
        <v/>
      </c>
      <c r="AE394" s="43"/>
      <c r="AF394" s="43"/>
      <c r="AG394" s="43"/>
      <c r="AH394" s="3" t="str">
        <f>IF(G394&lt;&gt;"LIBSETS_SETTYPE_BATTLEGROUND",IF(G394&lt;&gt;"LIBSETS_SETTYPE_SPECIAL",IF(AI394&lt;&gt;"",VLOOKUP(AI394,'ESO zone constants'!$D$3:$H$4951,5,FALSE),""),""),"")</f>
        <v/>
      </c>
      <c r="AJ394" s="43"/>
      <c r="AK394" s="43"/>
      <c r="AL394" s="43"/>
      <c r="AM394" s="3" t="str">
        <f>IF(G394&lt;&gt;"LIBSETS_SETTYPE_BATTLEGROUND",IF(G394&lt;&gt;"LIBSETS_SETTYPE_SPECIAL",IF(AN394&lt;&gt;"",VLOOKUP(AN394,'ESO zone constants'!$D$3:$H$4951,5,FALSE),""),""),"")</f>
        <v/>
      </c>
      <c r="AO394" s="43"/>
      <c r="AP394" s="43"/>
      <c r="AQ394" s="43"/>
      <c r="AR394" s="3" t="str">
        <f>IF(G394&lt;&gt;"LIBSETS_SETTYPE_BATTLEGROUND",IF(G394&lt;&gt;"LIBSETS_SETTYPE_SPECIAL",IF(AS394&lt;&gt;"",VLOOKUP(AS394,'ESO zone constants'!$D$3:$H$4951,5,FALSE),""),""),"")</f>
        <v/>
      </c>
      <c r="AT394" s="43"/>
      <c r="AU394" s="43"/>
      <c r="AV394" s="43"/>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1635</v>
      </c>
      <c r="C395" t="s">
        <v>1521</v>
      </c>
      <c r="D395" s="3">
        <f t="shared" si="36"/>
        <v>449</v>
      </c>
      <c r="G395" s="8" t="s">
        <v>1656</v>
      </c>
      <c r="I395" t="s">
        <v>98</v>
      </c>
      <c r="J395" t="s">
        <v>97</v>
      </c>
      <c r="K395">
        <v>399</v>
      </c>
      <c r="L395">
        <v>399</v>
      </c>
      <c r="M395">
        <v>399</v>
      </c>
      <c r="N395">
        <v>0</v>
      </c>
      <c r="O395" s="70" t="s">
        <v>1508</v>
      </c>
      <c r="P395" s="3">
        <f>IF(AND(G395&lt;&gt;"LIBSETS_SETTYPE_BATTLEGROUND",G395&lt;&gt;"LIBSETS_SETTYPE_SPECIAL",G395&lt;&gt;"LIBSETS_SETTYPE_MYTHIC"), IF(Q395&lt;&gt;"",VLOOKUP(Q395,'ESO zone constants'!$D$3:$H$9999,5,FALSE),""),"")</f>
        <v>1121</v>
      </c>
      <c r="Q395" t="str">
        <f>IF(AND(O395&lt;&gt;"",NOT(ISERROR(O395))),O395, IF(AND(K395&lt;&gt;"",K395&gt;0,NOT(ISERROR(K395))),VLOOKUP(K395,'ESO wayshrine node constants'!$A$3:$D$9986,4,FALSE),""))</f>
        <v>Sunspire</v>
      </c>
      <c r="S395" s="19" t="str">
        <f>IF(AND(R395&lt;&gt;"",NOT(ISERROR(R395))),R395,IF(P395&lt;&gt;"",IF(NOT(ISERROR(VLOOKUP(P395,'ESO Dungeon constants'!$D$3:$H$9999,5,FALSE))),VLOOKUP(P395,'ESO Dungeon constants'!$D$3:$I$9999,6,FALSE),VLOOKUP(P395,'ESO zone constants'!$H$3:$K$9985,4,FALSE)),""))</f>
        <v>DLC_ELSWEYR</v>
      </c>
      <c r="T395" s="3" t="str">
        <f>IF(S395&lt;&gt;"",VLOOKUP(S395,'LibSets constants'!$B$4:$C$1000,2,FALSE),"")</f>
        <v>Elsweyr</v>
      </c>
      <c r="U395" s="33" t="s">
        <v>1726</v>
      </c>
      <c r="V395"/>
      <c r="W395" s="43"/>
      <c r="X395" s="3" t="str">
        <f>IF(G395&lt;&gt;"LIBSETS_SETTYPE_BATTLEGROUND",IF(G395&lt;&gt;"LIBSETS_SETTYPE_SPECIAL",IF(Y395&lt;&gt;"",VLOOKUP(Y395,'ESO zone constants'!$D$3:$H$4951,5,FALSE),""),""),"")</f>
        <v/>
      </c>
      <c r="Z395" s="43"/>
      <c r="AA395" s="43"/>
      <c r="AB395" s="43"/>
      <c r="AC395" s="3" t="str">
        <f>IF(G395&lt;&gt;"LIBSETS_SETTYPE_BATTLEGROUND",IF(G395&lt;&gt;"LIBSETS_SETTYPE_SPECIAL",IF(AD395&lt;&gt;"",VLOOKUP(AD395,'ESO zone constants'!$D$3:$H$4951,5,FALSE),""),""),"")</f>
        <v/>
      </c>
      <c r="AE395" s="43"/>
      <c r="AF395" s="43"/>
      <c r="AG395" s="43"/>
      <c r="AH395" s="3" t="str">
        <f>IF(G395&lt;&gt;"LIBSETS_SETTYPE_BATTLEGROUND",IF(G395&lt;&gt;"LIBSETS_SETTYPE_SPECIAL",IF(AI395&lt;&gt;"",VLOOKUP(AI395,'ESO zone constants'!$D$3:$H$4951,5,FALSE),""),""),"")</f>
        <v/>
      </c>
      <c r="AJ395" s="43"/>
      <c r="AK395" s="43"/>
      <c r="AL395" s="43"/>
      <c r="AM395" s="3" t="str">
        <f>IF(G395&lt;&gt;"LIBSETS_SETTYPE_BATTLEGROUND",IF(G395&lt;&gt;"LIBSETS_SETTYPE_SPECIAL",IF(AN395&lt;&gt;"",VLOOKUP(AN395,'ESO zone constants'!$D$3:$H$4951,5,FALSE),""),""),"")</f>
        <v/>
      </c>
      <c r="AO395" s="43"/>
      <c r="AP395" s="43"/>
      <c r="AQ395" s="43"/>
      <c r="AR395" s="3" t="str">
        <f>IF(G395&lt;&gt;"LIBSETS_SETTYPE_BATTLEGROUND",IF(G395&lt;&gt;"LIBSETS_SETTYPE_SPECIAL",IF(AS395&lt;&gt;"",VLOOKUP(AS395,'ESO zone constants'!$D$3:$H$4951,5,FALSE),""),""),"")</f>
        <v/>
      </c>
      <c r="AT395" s="43"/>
      <c r="AU395" s="43"/>
      <c r="AV395" s="43"/>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1636</v>
      </c>
      <c r="C396" t="s">
        <v>1522</v>
      </c>
      <c r="D396" s="3">
        <f t="shared" si="36"/>
        <v>450</v>
      </c>
      <c r="G396" s="8" t="s">
        <v>1656</v>
      </c>
      <c r="I396" t="s">
        <v>98</v>
      </c>
      <c r="J396" t="s">
        <v>97</v>
      </c>
      <c r="K396">
        <v>399</v>
      </c>
      <c r="L396">
        <v>399</v>
      </c>
      <c r="M396">
        <v>399</v>
      </c>
      <c r="N396">
        <v>0</v>
      </c>
      <c r="O396" s="70" t="s">
        <v>1508</v>
      </c>
      <c r="P396" s="3">
        <f>IF(AND(G396&lt;&gt;"LIBSETS_SETTYPE_BATTLEGROUND",G396&lt;&gt;"LIBSETS_SETTYPE_SPECIAL",G396&lt;&gt;"LIBSETS_SETTYPE_MYTHIC"), IF(Q396&lt;&gt;"",VLOOKUP(Q396,'ESO zone constants'!$D$3:$H$9999,5,FALSE),""),"")</f>
        <v>1121</v>
      </c>
      <c r="Q396" t="str">
        <f>IF(AND(O396&lt;&gt;"",NOT(ISERROR(O396))),O396, IF(AND(K396&lt;&gt;"",K396&gt;0,NOT(ISERROR(K396))),VLOOKUP(K396,'ESO wayshrine node constants'!$A$3:$D$9986,4,FALSE),""))</f>
        <v>Sunspire</v>
      </c>
      <c r="S396" s="19" t="str">
        <f>IF(AND(R396&lt;&gt;"",NOT(ISERROR(R396))),R396,IF(P396&lt;&gt;"",IF(NOT(ISERROR(VLOOKUP(P396,'ESO Dungeon constants'!$D$3:$H$9999,5,FALSE))),VLOOKUP(P396,'ESO Dungeon constants'!$D$3:$I$9999,6,FALSE),VLOOKUP(P396,'ESO zone constants'!$H$3:$K$9985,4,FALSE)),""))</f>
        <v>DLC_ELSWEYR</v>
      </c>
      <c r="T396" s="3" t="str">
        <f>IF(S396&lt;&gt;"",VLOOKUP(S396,'LibSets constants'!$B$4:$C$1000,2,FALSE),"")</f>
        <v>Elsweyr</v>
      </c>
      <c r="U396" s="33" t="s">
        <v>1726</v>
      </c>
      <c r="V396"/>
      <c r="W396" s="43"/>
      <c r="X396" s="3" t="str">
        <f>IF(G396&lt;&gt;"LIBSETS_SETTYPE_BATTLEGROUND",IF(G396&lt;&gt;"LIBSETS_SETTYPE_SPECIAL",IF(Y396&lt;&gt;"",VLOOKUP(Y396,'ESO zone constants'!$D$3:$H$4951,5,FALSE),""),""),"")</f>
        <v/>
      </c>
      <c r="Z396" s="43"/>
      <c r="AA396" s="43"/>
      <c r="AB396" s="43"/>
      <c r="AC396" s="3" t="str">
        <f>IF(G396&lt;&gt;"LIBSETS_SETTYPE_BATTLEGROUND",IF(G396&lt;&gt;"LIBSETS_SETTYPE_SPECIAL",IF(AD396&lt;&gt;"",VLOOKUP(AD396,'ESO zone constants'!$D$3:$H$4951,5,FALSE),""),""),"")</f>
        <v/>
      </c>
      <c r="AE396" s="43"/>
      <c r="AF396" s="43"/>
      <c r="AG396" s="43"/>
      <c r="AH396" s="3" t="str">
        <f>IF(G396&lt;&gt;"LIBSETS_SETTYPE_BATTLEGROUND",IF(G396&lt;&gt;"LIBSETS_SETTYPE_SPECIAL",IF(AI396&lt;&gt;"",VLOOKUP(AI396,'ESO zone constants'!$D$3:$H$4951,5,FALSE),""),""),"")</f>
        <v/>
      </c>
      <c r="AJ396" s="43"/>
      <c r="AK396" s="43"/>
      <c r="AL396" s="43"/>
      <c r="AM396" s="3" t="str">
        <f>IF(G396&lt;&gt;"LIBSETS_SETTYPE_BATTLEGROUND",IF(G396&lt;&gt;"LIBSETS_SETTYPE_SPECIAL",IF(AN396&lt;&gt;"",VLOOKUP(AN396,'ESO zone constants'!$D$3:$H$4951,5,FALSE),""),""),"")</f>
        <v/>
      </c>
      <c r="AO396" s="43"/>
      <c r="AP396" s="43"/>
      <c r="AQ396" s="43"/>
      <c r="AR396" s="3" t="str">
        <f>IF(G396&lt;&gt;"LIBSETS_SETTYPE_BATTLEGROUND",IF(G396&lt;&gt;"LIBSETS_SETTYPE_SPECIAL",IF(AS396&lt;&gt;"",VLOOKUP(AS396,'ESO zone constants'!$D$3:$H$4951,5,FALSE),""),""),"")</f>
        <v/>
      </c>
      <c r="AT396" s="43"/>
      <c r="AU396" s="43"/>
      <c r="AV396" s="43"/>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1634</v>
      </c>
      <c r="C397" t="s">
        <v>1523</v>
      </c>
      <c r="D397" s="3">
        <f t="shared" si="36"/>
        <v>451</v>
      </c>
      <c r="G397" s="8" t="s">
        <v>1656</v>
      </c>
      <c r="I397" t="s">
        <v>98</v>
      </c>
      <c r="J397" t="s">
        <v>97</v>
      </c>
      <c r="K397">
        <v>399</v>
      </c>
      <c r="L397">
        <v>399</v>
      </c>
      <c r="M397">
        <v>399</v>
      </c>
      <c r="N397">
        <v>0</v>
      </c>
      <c r="O397" s="70" t="s">
        <v>1508</v>
      </c>
      <c r="P397" s="3">
        <f>IF(AND(G397&lt;&gt;"LIBSETS_SETTYPE_BATTLEGROUND",G397&lt;&gt;"LIBSETS_SETTYPE_SPECIAL",G397&lt;&gt;"LIBSETS_SETTYPE_MYTHIC"), IF(Q397&lt;&gt;"",VLOOKUP(Q397,'ESO zone constants'!$D$3:$H$9999,5,FALSE),""),"")</f>
        <v>1121</v>
      </c>
      <c r="Q397" t="str">
        <f>IF(AND(O397&lt;&gt;"",NOT(ISERROR(O397))),O397, IF(AND(K397&lt;&gt;"",K397&gt;0,NOT(ISERROR(K397))),VLOOKUP(K397,'ESO wayshrine node constants'!$A$3:$D$9986,4,FALSE),""))</f>
        <v>Sunspire</v>
      </c>
      <c r="S397" s="19" t="str">
        <f>IF(AND(R397&lt;&gt;"",NOT(ISERROR(R397))),R397,IF(P397&lt;&gt;"",IF(NOT(ISERROR(VLOOKUP(P397,'ESO Dungeon constants'!$D$3:$H$9999,5,FALSE))),VLOOKUP(P397,'ESO Dungeon constants'!$D$3:$I$9999,6,FALSE),VLOOKUP(P397,'ESO zone constants'!$H$3:$K$9985,4,FALSE)),""))</f>
        <v>DLC_ELSWEYR</v>
      </c>
      <c r="T397" s="3" t="str">
        <f>IF(S397&lt;&gt;"",VLOOKUP(S397,'LibSets constants'!$B$4:$C$1000,2,FALSE),"")</f>
        <v>Elsweyr</v>
      </c>
      <c r="U397" s="33" t="s">
        <v>1726</v>
      </c>
      <c r="V397"/>
      <c r="W397" s="43"/>
      <c r="X397" s="3" t="str">
        <f>IF(G397&lt;&gt;"LIBSETS_SETTYPE_BATTLEGROUND",IF(G397&lt;&gt;"LIBSETS_SETTYPE_SPECIAL",IF(Y397&lt;&gt;"",VLOOKUP(Y397,'ESO zone constants'!$D$3:$H$4951,5,FALSE),""),""),"")</f>
        <v/>
      </c>
      <c r="Z397" s="43"/>
      <c r="AA397" s="43"/>
      <c r="AB397" s="43"/>
      <c r="AC397" s="3" t="str">
        <f>IF(G397&lt;&gt;"LIBSETS_SETTYPE_BATTLEGROUND",IF(G397&lt;&gt;"LIBSETS_SETTYPE_SPECIAL",IF(AD397&lt;&gt;"",VLOOKUP(AD397,'ESO zone constants'!$D$3:$H$4951,5,FALSE),""),""),"")</f>
        <v/>
      </c>
      <c r="AE397" s="43"/>
      <c r="AF397" s="43"/>
      <c r="AG397" s="43"/>
      <c r="AH397" s="3" t="str">
        <f>IF(G397&lt;&gt;"LIBSETS_SETTYPE_BATTLEGROUND",IF(G397&lt;&gt;"LIBSETS_SETTYPE_SPECIAL",IF(AI397&lt;&gt;"",VLOOKUP(AI397,'ESO zone constants'!$D$3:$H$4951,5,FALSE),""),""),"")</f>
        <v/>
      </c>
      <c r="AJ397" s="43"/>
      <c r="AK397" s="43"/>
      <c r="AL397" s="43"/>
      <c r="AM397" s="3" t="str">
        <f>IF(G397&lt;&gt;"LIBSETS_SETTYPE_BATTLEGROUND",IF(G397&lt;&gt;"LIBSETS_SETTYPE_SPECIAL",IF(AN397&lt;&gt;"",VLOOKUP(AN397,'ESO zone constants'!$D$3:$H$4951,5,FALSE),""),""),"")</f>
        <v/>
      </c>
      <c r="AO397" s="43"/>
      <c r="AP397" s="43"/>
      <c r="AQ397" s="43"/>
      <c r="AR397" s="3" t="str">
        <f>IF(G397&lt;&gt;"LIBSETS_SETTYPE_BATTLEGROUND",IF(G397&lt;&gt;"LIBSETS_SETTYPE_SPECIAL",IF(AS397&lt;&gt;"",VLOOKUP(AS397,'ESO zone constants'!$D$3:$H$4951,5,FALSE),""),""),"")</f>
        <v/>
      </c>
      <c r="AT397" s="43"/>
      <c r="AU397" s="43"/>
      <c r="AV397" s="43"/>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12">
        <v>121</v>
      </c>
      <c r="B398" t="s">
        <v>929</v>
      </c>
      <c r="C398" t="s">
        <v>930</v>
      </c>
      <c r="D398" s="3">
        <f t="shared" si="36"/>
        <v>121</v>
      </c>
      <c r="G398" s="8" t="s">
        <v>1652</v>
      </c>
      <c r="I398" t="s">
        <v>97</v>
      </c>
      <c r="J398" t="s">
        <v>97</v>
      </c>
      <c r="K398">
        <v>194</v>
      </c>
      <c r="L398">
        <v>194</v>
      </c>
      <c r="M398">
        <v>194</v>
      </c>
      <c r="N398">
        <v>0</v>
      </c>
      <c r="O398" s="70" t="s">
        <v>102</v>
      </c>
      <c r="P398" s="3">
        <f>IF(AND(G398&lt;&gt;"LIBSETS_SETTYPE_BATTLEGROUND",G398&lt;&gt;"LIBSETS_SETTYPE_SPECIAL",G398&lt;&gt;"LIBSETS_SETTYPE_MYTHIC"), IF(Q398&lt;&gt;"",VLOOKUP(Q398,'ESO zone constants'!$D$3:$H$9999,5,FALSE),""),"")</f>
        <v>380</v>
      </c>
      <c r="Q398" t="str">
        <f>IF(AND(O398&lt;&gt;"",NOT(ISERROR(O398))),O398, IF(AND(K398&lt;&gt;"",K398&gt;0,NOT(ISERROR(K398))),VLOOKUP(K398,'ESO wayshrine node constants'!$A$3:$D$9986,4,FALSE),""))</f>
        <v>The Banished Cells I</v>
      </c>
      <c r="S398" s="19" t="str">
        <f>IF(AND(R398&lt;&gt;"",NOT(ISERROR(R398))),R398,IF(P398&lt;&gt;"",IF(NOT(ISERROR(VLOOKUP(P398,'ESO Dungeon constants'!$D$3:$H$9999,5,FALSE))),VLOOKUP(P398,'ESO Dungeon constants'!$D$3:$I$9999,6,FALSE),VLOOKUP(P398,'ESO zone constants'!$H$3:$K$9985,4,FALSE)),""))</f>
        <v>DLC_BASE_GAME</v>
      </c>
      <c r="T398" s="3" t="str">
        <f>IF(S398&lt;&gt;"",VLOOKUP(S398,'LibSets constants'!$B$4:$C$1000,2,FALSE),"")</f>
        <v>Included in base game</v>
      </c>
      <c r="V398" s="41" t="str">
        <f>IF(U398&lt;&gt;"",IF(U398&lt;&gt;"LIBSETS_DROP_MECHANIC_MONSTER_NAME",VLOOKUP(U398,'LibSets constants'!$I$4:$L$1000,3,FALSE),""),"")</f>
        <v/>
      </c>
      <c r="W398" s="41" t="str">
        <f>IF(U398&lt;&gt;"",IF(U398&lt;&gt;"LIBSETS_DROP_MECHANIC_MONSTER_NAME",VLOOKUP(U398,'LibSets constants'!$I$4:$L$1000,4,FALSE),""),"")</f>
        <v/>
      </c>
      <c r="X398" s="3">
        <f>IF(G398&lt;&gt;"LIBSETS_SETTYPE_BATTLEGROUND",IF(G398&lt;&gt;"LIBSETS_SETTYPE_SPECIAL",IF(Y398&lt;&gt;"",VLOOKUP(Y398,'ESO zone constants'!$D$3:$H$4951,5,FALSE),""),""),"")</f>
        <v>144</v>
      </c>
      <c r="Y398" t="s">
        <v>66</v>
      </c>
      <c r="Z398" s="42"/>
      <c r="AA398" s="41" t="str">
        <f>IF(Z398&lt;&gt;"",IF(Z398&lt;&gt;"LIBSETS_DROP_MECHANIC_MONSTER_NAME",VLOOKUP(Z398,'LibSets constants'!$I$4:$L$1000,3,FALSE),""),"")</f>
        <v/>
      </c>
      <c r="AB398" s="41" t="str">
        <f>IF(Z398&lt;&gt;"",IF(Z398&lt;&gt;"LIBSETS_DROP_MECHANIC_MONSTER_NAME",VLOOKUP(Z398,'LibSets constants'!$I$4:$L$1000,4,FALSE),""),"")</f>
        <v/>
      </c>
      <c r="AC398" s="3">
        <f>IF(G398&lt;&gt;"LIBSETS_SETTYPE_BATTLEGROUND",IF(G398&lt;&gt;"LIBSETS_SETTYPE_SPECIAL",IF(AD398&lt;&gt;"",VLOOKUP(AD398,'ESO zone constants'!$D$3:$H$4951,5,FALSE),""),""),"")</f>
        <v>283</v>
      </c>
      <c r="AD398" t="s">
        <v>51</v>
      </c>
      <c r="AE398" s="42"/>
      <c r="AF398" s="41" t="str">
        <f>IF(AE398&lt;&gt;"",IF(AE398&lt;&gt;"LIBSETS_DROP_MECHANIC_MONSTER_NAME",VLOOKUP(AE398,'LibSets constants'!$I$4:$L$1000,3,FALSE),""),"")</f>
        <v/>
      </c>
      <c r="AG398" s="41" t="str">
        <f>IF(AE398&lt;&gt;"",IF(AE398&lt;&gt;"LIBSETS_DROP_MECHANIC_MONSTER_NAME",VLOOKUP(AE398,'LibSets constants'!$I$4:$L$1000,4,FALSE),""),"")</f>
        <v/>
      </c>
      <c r="AH398" s="3">
        <f>IF(G398&lt;&gt;"LIBSETS_SETTYPE_BATTLEGROUND",IF(G398&lt;&gt;"LIBSETS_SETTYPE_SPECIAL",IF(AI398&lt;&gt;"",VLOOKUP(AI398,'ESO zone constants'!$D$3:$H$4951,5,FALSE),""),""),"")</f>
        <v>146</v>
      </c>
      <c r="AI398" t="s">
        <v>62</v>
      </c>
      <c r="AJ398" s="42"/>
      <c r="AK398" s="41" t="str">
        <f>IF(AJ398&lt;&gt;"",IF(AJ398&lt;&gt;"LIBSETS_DROP_MECHANIC_MONSTER_NAME",VLOOKUP(AJ398,'LibSets constants'!$I$4:$L$1000,3,FALSE),""),"")</f>
        <v/>
      </c>
      <c r="AL398" s="41" t="str">
        <f>IF(AJ398&lt;&gt;"",IF(AJ398&lt;&gt;"LIBSETS_DROP_MECHANIC_MONSTER_NAME",VLOOKUP(AJ398,'LibSets constants'!$I$4:$L$1000,4,FALSE),""),"")</f>
        <v/>
      </c>
      <c r="AM398" s="3">
        <f>IF(G398&lt;&gt;"LIBSETS_SETTYPE_BATTLEGROUND",IF(G398&lt;&gt;"LIBSETS_SETTYPE_SPECIAL",IF(AN398&lt;&gt;"",VLOOKUP(AN398,'ESO zone constants'!$D$3:$H$4951,5,FALSE),""),""),"")</f>
        <v>126</v>
      </c>
      <c r="AN398" t="s">
        <v>43</v>
      </c>
      <c r="AO398" s="42"/>
      <c r="AP398" s="41" t="str">
        <f>IF(AO398&lt;&gt;"",IF(AO398&lt;&gt;"LIBSETS_DROP_MECHANIC_MONSTER_NAME",VLOOKUP(AO398,'LibSets constants'!$I$4:$L$1000,3,FALSE),""),"")</f>
        <v/>
      </c>
      <c r="AQ398" s="41" t="str">
        <f>IF(AO398&lt;&gt;"",IF(AO398&lt;&gt;"LIBSETS_DROP_MECHANIC_MONSTER_NAME",VLOOKUP(AO398,'LibSets constants'!$I$4:$L$1000,4,FALSE),""),"")</f>
        <v/>
      </c>
      <c r="AR398" s="3">
        <f>IF(G398&lt;&gt;"LIBSETS_SETTYPE_BATTLEGROUND",IF(G398&lt;&gt;"LIBSETS_SETTYPE_SPECIAL",IF(AS398&lt;&gt;"",VLOOKUP(AS398,'ESO zone constants'!$D$3:$H$4951,5,FALSE),""),""),"")</f>
        <v>63</v>
      </c>
      <c r="AS398" t="s">
        <v>61</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[121] = {wayshrines={194,194,194,}, dlcId=DLC_BASE_GAME</v>
      </c>
      <c r="AX398" s="21" t="str">
        <f t="shared" si="38"/>
        <v>, zoneIds={380,144,283,146,126,63}, veteran=false</v>
      </c>
      <c r="AY398" s="21" t="str">
        <f t="shared" si="39"/>
        <v>, setType=LIBSETS_SETTYPE_DUNGEON</v>
      </c>
      <c r="AZ398" s="21" t="str">
        <f t="shared" si="40"/>
        <v>},</v>
      </c>
      <c r="BA398" s="21" t="str">
        <f t="shared" si="41"/>
        <v xml:space="preserve"> --Arms of the Ancestors / Waffen der Ahnen   [The Banished Cells I, Spindleclutch I, Fungal Grotto I, Wayrest Sewers I, Elden Hollow I, Darkshade Caverns I]</v>
      </c>
    </row>
    <row r="399" spans="1:53" x14ac:dyDescent="0.25">
      <c r="A399" s="12">
        <v>197</v>
      </c>
      <c r="B399" t="s">
        <v>1044</v>
      </c>
      <c r="C399" t="s">
        <v>1045</v>
      </c>
      <c r="D399" s="3">
        <f t="shared" si="36"/>
        <v>197</v>
      </c>
      <c r="G399" s="8" t="s">
        <v>1652</v>
      </c>
      <c r="I399" t="s">
        <v>97</v>
      </c>
      <c r="J399" t="s">
        <v>97</v>
      </c>
      <c r="K399">
        <v>194</v>
      </c>
      <c r="L399">
        <v>194</v>
      </c>
      <c r="M399">
        <v>194</v>
      </c>
      <c r="N399">
        <v>0</v>
      </c>
      <c r="O399" s="70" t="s">
        <v>102</v>
      </c>
      <c r="P399" s="3">
        <f>IF(AND(G399&lt;&gt;"LIBSETS_SETTYPE_BATTLEGROUND",G399&lt;&gt;"LIBSETS_SETTYPE_SPECIAL",G399&lt;&gt;"LIBSETS_SETTYPE_MYTHIC"), IF(Q399&lt;&gt;"",VLOOKUP(Q399,'ESO zone constants'!$D$3:$H$9999,5,FALSE),""),"")</f>
        <v>380</v>
      </c>
      <c r="Q399" t="str">
        <f>IF(AND(O399&lt;&gt;"",NOT(ISERROR(O399))),O399, IF(AND(K399&lt;&gt;"",K399&gt;0,NOT(ISERROR(K399))),VLOOKUP(K399,'ESO wayshrine node constants'!$A$3:$D$9986,4,FALSE),""))</f>
        <v>The Banished Cells I</v>
      </c>
      <c r="S399" s="19" t="str">
        <f>IF(AND(R399&lt;&gt;"",NOT(ISERROR(R399))),R399,IF(P399&lt;&gt;"",IF(NOT(ISERROR(VLOOKUP(P399,'ESO Dungeon constants'!$D$3:$H$9999,5,FALSE))),VLOOKUP(P399,'ESO Dungeon constants'!$D$3:$I$9999,6,FALSE),VLOOKUP(P399,'ESO zone constants'!$H$3:$K$9985,4,FALSE)),""))</f>
        <v>DLC_BASE_GAME</v>
      </c>
      <c r="T399" s="3" t="str">
        <f>IF(S399&lt;&gt;"",VLOOKUP(S399,'LibSets constants'!$B$4:$C$1000,2,FALSE),"")</f>
        <v>Included in base game</v>
      </c>
      <c r="V399" s="41" t="str">
        <f>IF(U399&lt;&gt;"",IF(U399&lt;&gt;"LIBSETS_DROP_MECHANIC_MONSTER_NAME",VLOOKUP(U399,'LibSets constants'!$I$4:$L$1000,3,FALSE),""),"")</f>
        <v/>
      </c>
      <c r="W399" s="43" t="str">
        <f>IF(U399&lt;&gt;"",IF(U399&lt;&gt;"LIBSETS_DROP_MECHANIC_MONSTER_NAME",VLOOKUP(U399,'LibSets constants'!$I$4:$L$1000,4,FALSE),""),"")</f>
        <v/>
      </c>
      <c r="X399" s="3">
        <f>IF(G399&lt;&gt;"LIBSETS_SETTYPE_BATTLEGROUND",IF(G399&lt;&gt;"LIBSETS_SETTYPE_SPECIAL",IF(Y399&lt;&gt;"",VLOOKUP(Y399,'ESO zone constants'!$D$3:$H$4951,5,FALSE),""),""),"")</f>
        <v>935</v>
      </c>
      <c r="Y399" t="s">
        <v>103</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constants'!$D$3:$H$4951,5,FALSE),""),""),"")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constants'!$D$3:$H$4951,5,FALSE),""),""),"")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constants'!$D$3:$H$4951,5,FALSE),""),""),"")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constants'!$D$3:$H$4951,5,FALSE),""),""),"")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[197] = {wayshrines={194,194,194,}, dlcId=DLC_BASE_GAME</v>
      </c>
      <c r="AX399" s="21" t="str">
        <f t="shared" si="38"/>
        <v>, zoneIds={380,935}, veteran=false</v>
      </c>
      <c r="AY399" s="21" t="str">
        <f t="shared" si="39"/>
        <v>, setType=LIBSETS_SETTYPE_DUNGEON</v>
      </c>
      <c r="AZ399" s="21" t="str">
        <f t="shared" si="40"/>
        <v>},</v>
      </c>
      <c r="BA399" s="21" t="str">
        <f t="shared" si="41"/>
        <v xml:space="preserve"> --Tormentor / Quälender   [The Banished Cells I, The Banished Cells II]</v>
      </c>
    </row>
    <row r="400" spans="1:53" x14ac:dyDescent="0.25">
      <c r="A400" s="12">
        <v>295</v>
      </c>
      <c r="B400" t="s">
        <v>1187</v>
      </c>
      <c r="C400" t="s">
        <v>1188</v>
      </c>
      <c r="D400" s="3">
        <f t="shared" si="36"/>
        <v>295</v>
      </c>
      <c r="G400" s="8" t="s">
        <v>1652</v>
      </c>
      <c r="I400" t="s">
        <v>97</v>
      </c>
      <c r="J400" t="s">
        <v>97</v>
      </c>
      <c r="K400">
        <v>194</v>
      </c>
      <c r="L400">
        <v>194</v>
      </c>
      <c r="M400">
        <v>194</v>
      </c>
      <c r="N400">
        <v>0</v>
      </c>
      <c r="O400" s="70" t="s">
        <v>102</v>
      </c>
      <c r="P400" s="3">
        <f>IF(AND(G400&lt;&gt;"LIBSETS_SETTYPE_BATTLEGROUND",G400&lt;&gt;"LIBSETS_SETTYPE_SPECIAL",G400&lt;&gt;"LIBSETS_SETTYPE_MYTHIC"), IF(Q400&lt;&gt;"",VLOOKUP(Q400,'ESO zone constants'!$D$3:$H$9999,5,FALSE),""),"")</f>
        <v>380</v>
      </c>
      <c r="Q400" t="str">
        <f>IF(AND(O400&lt;&gt;"",NOT(ISERROR(O400))),O400, IF(AND(K400&lt;&gt;"",K400&gt;0,NOT(ISERROR(K400))),VLOOKUP(K400,'ESO wayshrine node constants'!$A$3:$D$9986,4,FALSE),""))</f>
        <v>The Banished Cells I</v>
      </c>
      <c r="S400" s="19" t="str">
        <f>IF(AND(R400&lt;&gt;"",NOT(ISERROR(R400))),R400,IF(P400&lt;&gt;"",IF(NOT(ISERROR(VLOOKUP(P400,'ESO Dungeon constants'!$D$3:$H$9999,5,FALSE))),VLOOKUP(P400,'ESO Dungeon constants'!$D$3:$I$9999,6,FALSE),VLOOKUP(P400,'ESO zone constants'!$H$3:$K$9985,4,FALSE)),""))</f>
        <v>DLC_BASE_GAME</v>
      </c>
      <c r="T400" s="3" t="str">
        <f>IF(S400&lt;&gt;"",VLOOKUP(S400,'LibSets constants'!$B$4:$C$1000,2,FALSE),"")</f>
        <v>Included in base game</v>
      </c>
      <c r="V400" s="41" t="str">
        <f>IF(U400&lt;&gt;"",IF(U400&lt;&gt;"LIBSETS_DROP_MECHANIC_MONSTER_NAME",VLOOKUP(U400,'LibSets constants'!$I$4:$L$1000,3,FALSE),""),"")</f>
        <v/>
      </c>
      <c r="W400" s="41" t="str">
        <f>IF(U400&lt;&gt;"",IF(U400&lt;&gt;"LIBSETS_DROP_MECHANIC_MONSTER_NAME",VLOOKUP(U400,'LibSets constants'!$I$4:$L$1000,4,FALSE),""),"")</f>
        <v/>
      </c>
      <c r="X400" s="3">
        <f>IF(G400&lt;&gt;"LIBSETS_SETTYPE_BATTLEGROUND",IF(G400&lt;&gt;"LIBSETS_SETTYPE_SPECIAL",IF(Y400&lt;&gt;"",VLOOKUP(Y400,'ESO zone constants'!$D$3:$H$4951,5,FALSE),""),""),"")</f>
        <v>935</v>
      </c>
      <c r="Y400" t="s">
        <v>103</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constants'!$D$3:$H$4951,5,FALSE),""),""),"")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constants'!$D$3:$H$4951,5,FALSE),""),""),"")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constants'!$D$3:$H$4951,5,FALSE),""),""),"")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constants'!$D$3:$H$4951,5,FALSE),""),""),"")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[295] = {wayshrines={194,194,194,}, dlcId=DLC_BASE_GAME</v>
      </c>
      <c r="AX400" s="21" t="str">
        <f t="shared" si="38"/>
        <v>, zoneIds={380,935}, veteran=false</v>
      </c>
      <c r="AY400" s="21" t="str">
        <f t="shared" si="39"/>
        <v>, setType=LIBSETS_SETTYPE_DUNGEON</v>
      </c>
      <c r="AZ400" s="21" t="str">
        <f t="shared" si="40"/>
        <v>},</v>
      </c>
      <c r="BA400" s="21" t="str">
        <f t="shared" si="41"/>
        <v xml:space="preserve"> --Jailbreaker / Ausbrecher   [The Banished Cells I, The Banished Cells II]</v>
      </c>
    </row>
    <row r="401" spans="1:53" x14ac:dyDescent="0.25">
      <c r="A401" s="5">
        <v>474</v>
      </c>
      <c r="B401" t="s">
        <v>1859</v>
      </c>
      <c r="C401" t="s">
        <v>1842</v>
      </c>
      <c r="D401" s="3">
        <f t="shared" si="36"/>
        <v>474</v>
      </c>
      <c r="G401" s="3" t="s">
        <v>1652</v>
      </c>
      <c r="I401" t="s">
        <v>97</v>
      </c>
      <c r="J401" t="s">
        <v>97</v>
      </c>
      <c r="K401">
        <v>425</v>
      </c>
      <c r="L401">
        <v>425</v>
      </c>
      <c r="M401">
        <v>425</v>
      </c>
      <c r="N401">
        <v>0</v>
      </c>
      <c r="O401" s="70" t="s">
        <v>1837</v>
      </c>
      <c r="P401" s="3">
        <f>IF(AND(G401&lt;&gt;"LIBSETS_SETTYPE_BATTLEGROUND",G401&lt;&gt;"LIBSETS_SETTYPE_SPECIAL",G401&lt;&gt;"LIBSETS_SETTYPE_MYTHIC"), IF(Q401&lt;&gt;"",VLOOKUP(Q401,'ESO zone constants'!$D$3:$H$9999,5,FALSE),""),"")</f>
        <v>1153</v>
      </c>
      <c r="Q401" t="str">
        <f>IF(AND(O401&lt;&gt;"",NOT(ISERROR(O401))),O401, IF(AND(K401&lt;&gt;"",K401&gt;0,NOT(ISERROR(K401))),VLOOKUP(K401,'ESO wayshrine node constants'!$A$3:$D$9986,4,FALSE),""))</f>
        <v>Unhallowed Grave</v>
      </c>
      <c r="S401" s="19" t="str">
        <f>IF(AND(R401&lt;&gt;"",NOT(ISERROR(R401))),R401,IF(P401&lt;&gt;"",IF(NOT(ISERROR(VLOOKUP(P401,'ESO Dungeon constants'!$D$3:$H$9999,5,FALSE))),VLOOKUP(P401,'ESO Dungeon constants'!$D$3:$I$9999,6,FALSE),VLOOKUP(P401,'ESO zone constants'!$H$3:$K$9985,4,FALSE)),""))</f>
        <v>DLC_HARROWSTORM</v>
      </c>
      <c r="T401" s="3" t="str">
        <f>IF(S401&lt;&gt;"",VLOOKUP(S401,'LibSets constants'!$B$4:$C$1000,2,FALSE),"")</f>
        <v>Harrowstorm</v>
      </c>
      <c r="U401" s="33" t="s">
        <v>1726</v>
      </c>
      <c r="V401" s="43"/>
      <c r="W401" s="43"/>
      <c r="X401" s="3" t="str">
        <f>IF(G401&lt;&gt;"LIBSETS_SETTYPE_BATTLEGROUND",IF(G401&lt;&gt;"LIBSETS_SETTYPE_SPECIAL",IF(Y401&lt;&gt;"",VLOOKUP(Y401,'ESO zone constants'!$D$3:$H$4951,5,FALSE),""),""),"")</f>
        <v/>
      </c>
      <c r="Z401" s="43"/>
      <c r="AA401" s="43"/>
      <c r="AB401" s="43"/>
      <c r="AC401" s="3" t="str">
        <f>IF(G401&lt;&gt;"LIBSETS_SETTYPE_BATTLEGROUND",IF(G401&lt;&gt;"LIBSETS_SETTYPE_SPECIAL",IF(AD401&lt;&gt;"",VLOOKUP(AD401,'ESO zone constants'!$D$3:$H$4951,5,FALSE),""),""),"")</f>
        <v/>
      </c>
      <c r="AE401" s="43"/>
      <c r="AF401" s="43"/>
      <c r="AG401" s="43"/>
      <c r="AH401" s="3" t="str">
        <f>IF(G401&lt;&gt;"LIBSETS_SETTYPE_BATTLEGROUND",IF(G401&lt;&gt;"LIBSETS_SETTYPE_SPECIAL",IF(AI401&lt;&gt;"",VLOOKUP(AI401,'ESO zone constants'!$D$3:$H$4951,5,FALSE),""),""),"")</f>
        <v/>
      </c>
      <c r="AJ401" s="43"/>
      <c r="AK401" s="43"/>
      <c r="AL401" s="43"/>
      <c r="AM401" s="3" t="str">
        <f>IF(G401&lt;&gt;"LIBSETS_SETTYPE_BATTLEGROUND",IF(G401&lt;&gt;"LIBSETS_SETTYPE_SPECIAL",IF(AN401&lt;&gt;"",VLOOKUP(AN401,'ESO zone constants'!$D$3:$H$4951,5,FALSE),""),""),"")</f>
        <v/>
      </c>
      <c r="AO401" s="43"/>
      <c r="AP401" s="43"/>
      <c r="AQ401" s="43"/>
      <c r="AR401" s="3" t="str">
        <f>IF(G401&lt;&gt;"LIBSETS_SETTYPE_BATTLEGROUND",IF(G401&lt;&gt;"LIBSETS_SETTYPE_SPECIAL",IF(AS401&lt;&gt;"",VLOOKUP(AS401,'ESO zone constants'!$D$3:$H$4951,5,FALSE),""),""),"")</f>
        <v/>
      </c>
      <c r="AT401" s="43"/>
      <c r="AU401" s="43"/>
      <c r="AV401" s="43"/>
      <c r="AW401" s="21" t="str">
        <f t="shared" si="37"/>
        <v>[474] = {wayshrines={425,425,425,}, dlcId=DLC_HARROWSTORM</v>
      </c>
      <c r="AX401" s="21" t="str">
        <f t="shared" si="38"/>
        <v>, zoneIds={1153}, veteran=false</v>
      </c>
      <c r="AY401" s="21" t="str">
        <f t="shared" si="39"/>
        <v>, setType=LIBSETS_SETTYPE_DUNGEON</v>
      </c>
      <c r="AZ401" s="21" t="str">
        <f t="shared" si="40"/>
        <v>, dropMechanic={LIBSETS_DROP_MECHANIC_MONSTER_NAME}, dropMechanicNames={}},</v>
      </c>
      <c r="BA401" s="21" t="str">
        <f t="shared" si="41"/>
        <v xml:space="preserve"> --Draugrkin’s Grip / Griff der Draugrbrut   [Unhallowed Grave]</v>
      </c>
    </row>
    <row r="402" spans="1:53" x14ac:dyDescent="0.25">
      <c r="A402" s="5">
        <v>475</v>
      </c>
      <c r="B402" t="s">
        <v>1860</v>
      </c>
      <c r="C402" t="s">
        <v>1843</v>
      </c>
      <c r="D402" s="3">
        <f t="shared" si="36"/>
        <v>475</v>
      </c>
      <c r="G402" s="3" t="s">
        <v>1652</v>
      </c>
      <c r="I402" t="s">
        <v>97</v>
      </c>
      <c r="J402" t="s">
        <v>97</v>
      </c>
      <c r="K402">
        <v>425</v>
      </c>
      <c r="L402">
        <v>425</v>
      </c>
      <c r="M402">
        <v>425</v>
      </c>
      <c r="N402">
        <v>0</v>
      </c>
      <c r="O402" s="70" t="s">
        <v>1837</v>
      </c>
      <c r="P402" s="3">
        <f>IF(AND(G402&lt;&gt;"LIBSETS_SETTYPE_BATTLEGROUND",G402&lt;&gt;"LIBSETS_SETTYPE_SPECIAL",G402&lt;&gt;"LIBSETS_SETTYPE_MYTHIC"), IF(Q402&lt;&gt;"",VLOOKUP(Q402,'ESO zone constants'!$D$3:$H$9999,5,FALSE),""),"")</f>
        <v>1153</v>
      </c>
      <c r="Q402" t="str">
        <f>IF(AND(O402&lt;&gt;"",NOT(ISERROR(O402))),O402, IF(AND(K402&lt;&gt;"",K402&gt;0,NOT(ISERROR(K402))),VLOOKUP(K402,'ESO wayshrine node constants'!$A$3:$D$9986,4,FALSE),""))</f>
        <v>Unhallowed Grave</v>
      </c>
      <c r="S402" s="19" t="str">
        <f>IF(AND(R402&lt;&gt;"",NOT(ISERROR(R402))),R402,IF(P402&lt;&gt;"",IF(NOT(ISERROR(VLOOKUP(P402,'ESO Dungeon constants'!$D$3:$H$9999,5,FALSE))),VLOOKUP(P402,'ESO Dungeon constants'!$D$3:$I$9999,6,FALSE),VLOOKUP(P402,'ESO zone constants'!$H$3:$K$9985,4,FALSE)),""))</f>
        <v>DLC_HARROWSTORM</v>
      </c>
      <c r="T402" s="3" t="str">
        <f>IF(S402&lt;&gt;"",VLOOKUP(S402,'LibSets constants'!$B$4:$C$1000,2,FALSE),"")</f>
        <v>Harrowstorm</v>
      </c>
      <c r="U402" s="33" t="s">
        <v>1726</v>
      </c>
      <c r="V402" s="43"/>
      <c r="W402" s="43"/>
      <c r="X402" s="3" t="str">
        <f>IF(G402&lt;&gt;"LIBSETS_SETTYPE_BATTLEGROUND",IF(G402&lt;&gt;"LIBSETS_SETTYPE_SPECIAL",IF(Y402&lt;&gt;"",VLOOKUP(Y402,'ESO zone constants'!$D$3:$H$4951,5,FALSE),""),""),"")</f>
        <v/>
      </c>
      <c r="Z402" s="43"/>
      <c r="AA402" s="43"/>
      <c r="AB402" s="43"/>
      <c r="AC402" s="3" t="str">
        <f>IF(G402&lt;&gt;"LIBSETS_SETTYPE_BATTLEGROUND",IF(G402&lt;&gt;"LIBSETS_SETTYPE_SPECIAL",IF(AD402&lt;&gt;"",VLOOKUP(AD402,'ESO zone constants'!$D$3:$H$4951,5,FALSE),""),""),"")</f>
        <v/>
      </c>
      <c r="AE402" s="43"/>
      <c r="AF402" s="43"/>
      <c r="AG402" s="43"/>
      <c r="AH402" s="3" t="str">
        <f>IF(G402&lt;&gt;"LIBSETS_SETTYPE_BATTLEGROUND",IF(G402&lt;&gt;"LIBSETS_SETTYPE_SPECIAL",IF(AI402&lt;&gt;"",VLOOKUP(AI402,'ESO zone constants'!$D$3:$H$4951,5,FALSE),""),""),"")</f>
        <v/>
      </c>
      <c r="AJ402" s="43"/>
      <c r="AK402" s="43"/>
      <c r="AL402" s="43"/>
      <c r="AM402" s="3" t="str">
        <f>IF(G402&lt;&gt;"LIBSETS_SETTYPE_BATTLEGROUND",IF(G402&lt;&gt;"LIBSETS_SETTYPE_SPECIAL",IF(AN402&lt;&gt;"",VLOOKUP(AN402,'ESO zone constants'!$D$3:$H$4951,5,FALSE),""),""),"")</f>
        <v/>
      </c>
      <c r="AO402" s="43"/>
      <c r="AP402" s="43"/>
      <c r="AQ402" s="43"/>
      <c r="AR402" s="3" t="str">
        <f>IF(G402&lt;&gt;"LIBSETS_SETTYPE_BATTLEGROUND",IF(G402&lt;&gt;"LIBSETS_SETTYPE_SPECIAL",IF(AS402&lt;&gt;"",VLOOKUP(AS402,'ESO zone constants'!$D$3:$H$4951,5,FALSE),""),""),"")</f>
        <v/>
      </c>
      <c r="AT402" s="43"/>
      <c r="AU402" s="43"/>
      <c r="AV402" s="43"/>
      <c r="AW402" s="21" t="str">
        <f t="shared" si="37"/>
        <v>[475] = {wayshrines={425,425,425,}, dlcId=DLC_HARROWSTORM</v>
      </c>
      <c r="AX402" s="21" t="str">
        <f t="shared" si="38"/>
        <v>, zoneIds={1153}, veteran=false</v>
      </c>
      <c r="AY402" s="21" t="str">
        <f t="shared" si="39"/>
        <v>, setType=LIBSETS_SETTYPE_DUNGEON</v>
      </c>
      <c r="AZ402" s="21" t="str">
        <f t="shared" si="40"/>
        <v>, dropMechanic={LIBSETS_DROP_MECHANIC_MONSTER_NAME}, dropMechanicNames={}},</v>
      </c>
      <c r="BA402" s="21" t="str">
        <f t="shared" si="41"/>
        <v xml:space="preserve"> --Aegis Caller / Ägisrufer   [Unhallowed Grave]</v>
      </c>
    </row>
    <row r="403" spans="1:53" x14ac:dyDescent="0.25">
      <c r="A403" s="5">
        <v>476</v>
      </c>
      <c r="B403" t="s">
        <v>1861</v>
      </c>
      <c r="C403" t="s">
        <v>1844</v>
      </c>
      <c r="D403" s="3">
        <f t="shared" si="36"/>
        <v>476</v>
      </c>
      <c r="G403" s="3" t="s">
        <v>1652</v>
      </c>
      <c r="I403" t="s">
        <v>97</v>
      </c>
      <c r="J403" t="s">
        <v>97</v>
      </c>
      <c r="K403">
        <v>425</v>
      </c>
      <c r="L403">
        <v>425</v>
      </c>
      <c r="M403">
        <v>425</v>
      </c>
      <c r="N403">
        <v>0</v>
      </c>
      <c r="O403" s="70" t="s">
        <v>1837</v>
      </c>
      <c r="P403" s="3">
        <f>IF(AND(G403&lt;&gt;"LIBSETS_SETTYPE_BATTLEGROUND",G403&lt;&gt;"LIBSETS_SETTYPE_SPECIAL",G403&lt;&gt;"LIBSETS_SETTYPE_MYTHIC"), IF(Q403&lt;&gt;"",VLOOKUP(Q403,'ESO zone constants'!$D$3:$H$9999,5,FALSE),""),"")</f>
        <v>1153</v>
      </c>
      <c r="Q403" t="str">
        <f>IF(AND(O403&lt;&gt;"",NOT(ISERROR(O403))),O403, IF(AND(K403&lt;&gt;"",K403&gt;0,NOT(ISERROR(K403))),VLOOKUP(K403,'ESO wayshrine node constants'!$A$3:$D$9986,4,FALSE),""))</f>
        <v>Unhallowed Grave</v>
      </c>
      <c r="S403" s="19" t="str">
        <f>IF(AND(R403&lt;&gt;"",NOT(ISERROR(R403))),R403,IF(P403&lt;&gt;"",IF(NOT(ISERROR(VLOOKUP(P403,'ESO Dungeon constants'!$D$3:$H$9999,5,FALSE))),VLOOKUP(P403,'ESO Dungeon constants'!$D$3:$I$9999,6,FALSE),VLOOKUP(P403,'ESO zone constants'!$H$3:$K$9985,4,FALSE)),""))</f>
        <v>DLC_HARROWSTORM</v>
      </c>
      <c r="T403" s="3" t="str">
        <f>IF(S403&lt;&gt;"",VLOOKUP(S403,'LibSets constants'!$B$4:$C$1000,2,FALSE),"")</f>
        <v>Harrowstorm</v>
      </c>
      <c r="U403" s="33" t="s">
        <v>1726</v>
      </c>
      <c r="V403" s="43"/>
      <c r="W403" s="43"/>
      <c r="X403" s="3" t="str">
        <f>IF(G403&lt;&gt;"LIBSETS_SETTYPE_BATTLEGROUND",IF(G403&lt;&gt;"LIBSETS_SETTYPE_SPECIAL",IF(Y403&lt;&gt;"",VLOOKUP(Y403,'ESO zone constants'!$D$3:$H$4951,5,FALSE),""),""),"")</f>
        <v/>
      </c>
      <c r="Z403" s="43"/>
      <c r="AA403" s="43"/>
      <c r="AB403" s="43"/>
      <c r="AC403" s="3" t="str">
        <f>IF(G403&lt;&gt;"LIBSETS_SETTYPE_BATTLEGROUND",IF(G403&lt;&gt;"LIBSETS_SETTYPE_SPECIAL",IF(AD403&lt;&gt;"",VLOOKUP(AD403,'ESO zone constants'!$D$3:$H$4951,5,FALSE),""),""),"")</f>
        <v/>
      </c>
      <c r="AE403" s="43"/>
      <c r="AF403" s="43"/>
      <c r="AG403" s="43"/>
      <c r="AH403" s="3" t="str">
        <f>IF(G403&lt;&gt;"LIBSETS_SETTYPE_BATTLEGROUND",IF(G403&lt;&gt;"LIBSETS_SETTYPE_SPECIAL",IF(AI403&lt;&gt;"",VLOOKUP(AI403,'ESO zone constants'!$D$3:$H$4951,5,FALSE),""),""),"")</f>
        <v/>
      </c>
      <c r="AJ403" s="43"/>
      <c r="AK403" s="43"/>
      <c r="AL403" s="43"/>
      <c r="AM403" s="3" t="str">
        <f>IF(G403&lt;&gt;"LIBSETS_SETTYPE_BATTLEGROUND",IF(G403&lt;&gt;"LIBSETS_SETTYPE_SPECIAL",IF(AN403&lt;&gt;"",VLOOKUP(AN403,'ESO zone constants'!$D$3:$H$4951,5,FALSE),""),""),"")</f>
        <v/>
      </c>
      <c r="AO403" s="43"/>
      <c r="AP403" s="43"/>
      <c r="AQ403" s="43"/>
      <c r="AR403" s="3" t="str">
        <f>IF(G403&lt;&gt;"LIBSETS_SETTYPE_BATTLEGROUND",IF(G403&lt;&gt;"LIBSETS_SETTYPE_SPECIAL",IF(AS403&lt;&gt;"",VLOOKUP(AS403,'ESO zone constants'!$D$3:$H$4951,5,FALSE),""),""),"")</f>
        <v/>
      </c>
      <c r="AT403" s="43"/>
      <c r="AU403" s="43"/>
      <c r="AV403" s="43"/>
      <c r="AW403" s="21" t="str">
        <f t="shared" si="37"/>
        <v>[476] = {wayshrines={425,425,425,}, dlcId=DLC_HARROWSTORM</v>
      </c>
      <c r="AX403" s="21" t="str">
        <f t="shared" si="38"/>
        <v>, zoneIds={1153}, veteran=false</v>
      </c>
      <c r="AY403" s="21" t="str">
        <f t="shared" si="39"/>
        <v>, setType=LIBSETS_SETTYPE_DUNGEON</v>
      </c>
      <c r="AZ403" s="21" t="str">
        <f t="shared" si="40"/>
        <v>, dropMechanic={LIBSETS_DROP_MECHANIC_MONSTER_NAME}, dropMechanicNames={}},</v>
      </c>
      <c r="BA403" s="21" t="str">
        <f t="shared" si="41"/>
        <v xml:space="preserve"> --Grave Guardian  / Grabwächter   [Unhallowed Grave]</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constants'!$D$3:$H$9999,5,FALSE),""),"")</f>
        <v>1122</v>
      </c>
      <c r="Q404" t="str">
        <f>IF(AND(O404&lt;&gt;"",NOT(ISERROR(O404))),O404, IF(AND(K404&lt;&gt;"",K404&gt;0,NOT(ISERROR(K404))),VLOOKUP(K404,'ESO wayshrine node constants'!$A$3:$D$9986,4,FALSE),""))</f>
        <v>Moongrave Fane</v>
      </c>
      <c r="S404" s="19" t="str">
        <f>IF(AND(R404&lt;&gt;"",NOT(ISERROR(R404))),R404,IF(P404&lt;&gt;"",IF(NOT(ISERROR(VLOOKUP(P404,'ESO Dungeon constants'!$D$3:$H$9999,5,FALSE))),VLOOKUP(P404,'ESO Dungeon constants'!$D$3:$I$9999,6,FALSE),VLOOKUP(P404,'ESO zone constants'!$H$3:$K$9985,4,FALSE)),""))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constants'!$D$3:$H$4951,5,FALSE),""),""),"")</f>
        <v/>
      </c>
      <c r="Z404" s="43"/>
      <c r="AA404" s="43"/>
      <c r="AB404" s="43"/>
      <c r="AC404" s="3" t="str">
        <f>IF(G404&lt;&gt;"LIBSETS_SETTYPE_BATTLEGROUND",IF(G404&lt;&gt;"LIBSETS_SETTYPE_SPECIAL",IF(AD404&lt;&gt;"",VLOOKUP(AD404,'ESO zone constants'!$D$3:$H$4951,5,FALSE),""),""),"")</f>
        <v/>
      </c>
      <c r="AE404" s="43"/>
      <c r="AF404" s="43"/>
      <c r="AG404" s="43"/>
      <c r="AH404" s="3" t="str">
        <f>IF(G404&lt;&gt;"LIBSETS_SETTYPE_BATTLEGROUND",IF(G404&lt;&gt;"LIBSETS_SETTYPE_SPECIAL",IF(AI404&lt;&gt;"",VLOOKUP(AI404,'ESO zone constants'!$D$3:$H$4951,5,FALSE),""),""),"")</f>
        <v/>
      </c>
      <c r="AJ404" s="43"/>
      <c r="AK404" s="43"/>
      <c r="AL404" s="43"/>
      <c r="AM404" s="3" t="str">
        <f>IF(G404&lt;&gt;"LIBSETS_SETTYPE_BATTLEGROUND",IF(G404&lt;&gt;"LIBSETS_SETTYPE_SPECIAL",IF(AN404&lt;&gt;"",VLOOKUP(AN404,'ESO zone constants'!$D$3:$H$4951,5,FALSE),""),""),"")</f>
        <v/>
      </c>
      <c r="AO404" s="43"/>
      <c r="AP404" s="43"/>
      <c r="AQ404" s="43"/>
      <c r="AR404" s="3" t="str">
        <f>IF(G404&lt;&gt;"LIBSETS_SETTYPE_BATTLEGROUND",IF(G404&lt;&gt;"LIBSETS_SETTYPE_SPECIAL",IF(AS404&lt;&gt;"",VLOOKUP(AS404,'ESO zone constants'!$D$3:$H$4951,5,FALSE),""),""),"")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constants'!$D$3:$H$9999,5,FALSE),""),"")</f>
        <v>1123</v>
      </c>
      <c r="Q405" t="str">
        <f>IF(AND(O405&lt;&gt;"",NOT(ISERROR(O405))),O405, IF(AND(K405&lt;&gt;"",K405&gt;0,NOT(ISERROR(K405))),VLOOKUP(K405,'ESO wayshrine node constants'!$A$3:$D$9986,4,FALSE),""))</f>
        <v>Lair of Maarselok</v>
      </c>
      <c r="S405" s="19" t="str">
        <f>IF(AND(R405&lt;&gt;"",NOT(ISERROR(R405))),R405,IF(P405&lt;&gt;"",IF(NOT(ISERROR(VLOOKUP(P405,'ESO Dungeon constants'!$D$3:$H$9999,5,FALSE))),VLOOKUP(P405,'ESO Dungeon constants'!$D$3:$I$9999,6,FALSE),VLOOKUP(P405,'ESO zone constants'!$H$3:$K$9985,4,FALSE)),""))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constants'!$D$3:$H$4951,5,FALSE),""),""),"")</f>
        <v/>
      </c>
      <c r="Z405" s="43"/>
      <c r="AA405" s="43"/>
      <c r="AB405" s="43"/>
      <c r="AC405" s="3" t="str">
        <f>IF(G405&lt;&gt;"LIBSETS_SETTYPE_BATTLEGROUND",IF(G405&lt;&gt;"LIBSETS_SETTYPE_SPECIAL",IF(AD405&lt;&gt;"",VLOOKUP(AD405,'ESO zone constants'!$D$3:$H$4951,5,FALSE),""),""),"")</f>
        <v/>
      </c>
      <c r="AE405" s="43"/>
      <c r="AF405" s="43"/>
      <c r="AG405" s="43"/>
      <c r="AH405" s="3" t="str">
        <f>IF(G405&lt;&gt;"LIBSETS_SETTYPE_BATTLEGROUND",IF(G405&lt;&gt;"LIBSETS_SETTYPE_SPECIAL",IF(AI405&lt;&gt;"",VLOOKUP(AI405,'ESO zone constants'!$D$3:$H$4951,5,FALSE),""),""),"")</f>
        <v/>
      </c>
      <c r="AJ405" s="43"/>
      <c r="AK405" s="43"/>
      <c r="AL405" s="43"/>
      <c r="AM405" s="3" t="str">
        <f>IF(G405&lt;&gt;"LIBSETS_SETTYPE_BATTLEGROUND",IF(G405&lt;&gt;"LIBSETS_SETTYPE_SPECIAL",IF(AN405&lt;&gt;"",VLOOKUP(AN405,'ESO zone constants'!$D$3:$H$4951,5,FALSE),""),""),"")</f>
        <v/>
      </c>
      <c r="AO405" s="43"/>
      <c r="AP405" s="43"/>
      <c r="AQ405" s="43"/>
      <c r="AR405" s="3" t="str">
        <f>IF(G405&lt;&gt;"LIBSETS_SETTYPE_BATTLEGROUND",IF(G405&lt;&gt;"LIBSETS_SETTYPE_SPECIAL",IF(AS405&lt;&gt;"",VLOOKUP(AS405,'ESO zone constants'!$D$3:$H$4951,5,FALSE),""),""),"")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1785</v>
      </c>
      <c r="C406" t="s">
        <v>1786</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constants'!$D$3:$H$9999,5,FALSE),""),"")</f>
        <v>1133</v>
      </c>
      <c r="Q406" t="str">
        <f>IF(AND(O406&lt;&gt;"",NOT(ISERROR(O406))),O406, IF(AND(K406&lt;&gt;"",K406&gt;0,NOT(ISERROR(K406))),VLOOKUP(K406,'ESO wayshrine node constants'!$A$3:$D$9986,4,FALSE),""))</f>
        <v>Southern Elsweyr</v>
      </c>
      <c r="S406" s="19" t="str">
        <f>IF(AND(R406&lt;&gt;"",NOT(ISERROR(R406))),R406,IF(P406&lt;&gt;"",IF(NOT(ISERROR(VLOOKUP(P406,'ESO Dungeon constants'!$D$3:$H$9999,5,FALSE))),VLOOKUP(P406,'ESO Dungeon constants'!$D$3:$I$9999,6,FALSE),VLOOKUP(P406,'ESO zone constants'!$H$3:$K$9985,4,FALSE)),""))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4" t="str">
        <f>IF(U406&lt;&gt;"",IF(U406&lt;&gt;"LIBSETS_DROP_MECHANIC_MONSTER_NAME",VLOOKUP(U406,'LibSets constants'!$I$4:$L$1000,4,FALSE),""),"")</f>
        <v>Bosse in Gewölben haben die Chance, eine Taille oder Füße fallen zu lassen.</v>
      </c>
      <c r="X406" s="3" t="str">
        <f>IF(G406&lt;&gt;"LIBSETS_SETTYPE_BATTLEGROUND",IF(G406&lt;&gt;"LIBSETS_SETTYPE_SPECIAL",IF(Y406&lt;&gt;"",VLOOKUP(Y406,'ESO zone constants'!$D$3:$H$4951,5,FALSE),""),""),"")</f>
        <v/>
      </c>
      <c r="Z406" s="42" t="s">
        <v>1742</v>
      </c>
      <c r="AA406" s="41" t="str">
        <f>IF(Z406&lt;&gt;"",IF(Z406&lt;&gt;"LIBSETS_DROP_MECHANIC_MONSTER_NAME",VLOOKUP(Z406,'LibSets constants'!$I$4:$L$1000,3,FALSE),""),"")</f>
        <v>Delve bosses have a chance to drop a waist or feet.</v>
      </c>
      <c r="AB406" s="41" t="str">
        <f>IF(Z406&lt;&gt;"",IF(Z406&lt;&gt;"LIBSETS_DROP_MECHANIC_MONSTER_NAME",VLOOKUP(Z406,'LibSets constants'!$I$4:$L$1000,4,FALSE),""),"")</f>
        <v>Bosse in Gewölben haben die Chance, eine Taille oder Füße fallen zu lassen.</v>
      </c>
      <c r="AC406" s="3" t="str">
        <f>IF(G406&lt;&gt;"LIBSETS_SETTYPE_BATTLEGROUND",IF(G406&lt;&gt;"LIBSETS_SETTYPE_SPECIAL",IF(AD406&lt;&gt;"",VLOOKUP(AD406,'ESO zone constants'!$D$3:$H$4951,5,FALSE),""),""),"")</f>
        <v/>
      </c>
      <c r="AE406" s="42" t="s">
        <v>1744</v>
      </c>
      <c r="AF406" s="41" t="str">
        <f>IF(AE406&lt;&gt;"",IF(AE406&lt;&gt;"LIBSETS_DROP_MECHANIC_MONSTER_NAME",VLOOKUP(AE406,'LibSets constants'!$I$4:$L$1000,3,FALSE),""),"")</f>
        <v>Public dungeon bosses have a chance to drop a shoulder, hand, or weapon.</v>
      </c>
      <c r="AG406" s="41" t="str">
        <f>IF(AE406&lt;&gt;"",IF(AE406&lt;&gt;"LIBSETS_DROP_MECHANIC_MONSTER_NAME",VLOOKUP(AE406,'LibSets constants'!$I$4:$L$1000,4,FALSE),""),"")</f>
        <v>Öffentliche Dungeon-Bosse haben die Möglichkeit, eine Schulter, Handschuhe oder eine Waffe fallen zu lassen.</v>
      </c>
      <c r="AH406" s="3" t="str">
        <f>IF(G406&lt;&gt;"LIBSETS_SETTYPE_BATTLEGROUND",IF(G406&lt;&gt;"LIBSETS_SETTYPE_SPECIAL",IF(AI406&lt;&gt;"",VLOOKUP(AI406,'ESO zone constants'!$D$3:$H$4951,5,FALSE),""),""),"")</f>
        <v/>
      </c>
      <c r="AJ406" s="42" t="s">
        <v>1745</v>
      </c>
      <c r="AK406" s="41" t="str">
        <f>IF(AJ406&lt;&gt;"",IF(AJ406&lt;&gt;"LIBSETS_DROP_MECHANIC_MONSTER_NAME",VLOOKUP(AJ406,'LibSets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1" t="str">
        <f>IF(AJ406&lt;&gt;"",IF(AJ406&lt;&gt;"LIBSETS_DROP_MECHANIC_MONSTER_NAME",VLOOKUP(AJ406,'LibSets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constants'!$D$3:$H$4951,5,FALSE),""),""),"")</f>
        <v/>
      </c>
      <c r="AO406" s="42"/>
      <c r="AP406" s="41" t="str">
        <f>IF(AO406&lt;&gt;"",IF(AO406&lt;&gt;"LIBSETS_DROP_MECHANIC_MONSTER_NAME",VLOOKUP(AO406,'LibSets constants'!$I$4:$L$1000,3,FALSE),""),"")</f>
        <v/>
      </c>
      <c r="AQ406" s="41" t="str">
        <f>IF(AO406&lt;&gt;"",IF(AO406&lt;&gt;"LIBSETS_DROP_MECHANIC_MONSTER_NAME",VLOOKUP(AO406,'LibSets constants'!$I$4:$L$1000,4,FALSE),""),"")</f>
        <v/>
      </c>
      <c r="AR406" s="3" t="str">
        <f>IF(G406&lt;&gt;"LIBSETS_SETTYPE_BATTLEGROUND",IF(G406&lt;&gt;"LIBSETS_SETTYPE_SPECIAL",IF(AS406&lt;&gt;"",VLOOKUP(AS406,'ESO zone constants'!$D$3:$H$4951,5,FALSE),""),""),"")</f>
        <v/>
      </c>
      <c r="AT406" s="42"/>
      <c r="AU406" s="41" t="str">
        <f>IF(AT406&lt;&gt;"",IF(AT406&lt;&gt;"LIBSETS_DROP_MECHANIC_MONSTER_NAME",VLOOKUP(AT406,'LibSets constants'!$I$4:$L$1000,3,FALSE),""),"")</f>
        <v/>
      </c>
      <c r="AV406" s="41" t="str">
        <f>IF(AT406&lt;&gt;"",IF(AT406&lt;&gt;"LIBSETS_DROP_MECHANIC_MONSTER_NAME",VLOOKUP(AT406,'LibSets constants'!$I$4:$L$1000,4,FALSE),""),"")</f>
        <v/>
      </c>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v>
      </c>
    </row>
    <row r="407" spans="1:53" x14ac:dyDescent="0.25">
      <c r="A407" s="5">
        <v>466</v>
      </c>
      <c r="B407" t="s">
        <v>1796</v>
      </c>
      <c r="C407" t="s">
        <v>1787</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constants'!$D$3:$H$9999,5,FALSE),""),"")</f>
        <v>1133</v>
      </c>
      <c r="Q407" t="str">
        <f>IF(AND(O407&lt;&gt;"",NOT(ISERROR(O407))),O407, IF(AND(K407&lt;&gt;"",K407&gt;0,NOT(ISERROR(K407))),VLOOKUP(K407,'ESO wayshrine node constants'!$A$3:$D$9986,4,FALSE),""))</f>
        <v>Southern Elsweyr</v>
      </c>
      <c r="S407" s="19" t="str">
        <f>IF(AND(R407&lt;&gt;"",NOT(ISERROR(R407))),R407,IF(P407&lt;&gt;"",IF(NOT(ISERROR(VLOOKUP(P407,'ESO Dungeon constants'!$D$3:$H$9999,5,FALSE))),VLOOKUP(P407,'ESO Dungeon constants'!$D$3:$I$9999,6,FALSE),VLOOKUP(P407,'ESO zone constants'!$H$3:$K$9985,4,FALSE)),""))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4" t="str">
        <f>IF(U407&lt;&gt;"",IF(U407&lt;&gt;"LIBSETS_DROP_MECHANIC_MONSTER_NAME",VLOOKUP(U407,'LibSets constants'!$I$4:$L$1000,4,FALSE),""),"")</f>
        <v>Bosse in Gewölben haben die Chance, eine Taille oder Füße fallen zu lassen.</v>
      </c>
      <c r="X407" s="3" t="str">
        <f>IF(G407&lt;&gt;"LIBSETS_SETTYPE_BATTLEGROUND",IF(G407&lt;&gt;"LIBSETS_SETTYPE_SPECIAL",IF(Y407&lt;&gt;"",VLOOKUP(Y407,'ESO zone constants'!$D$3:$H$4951,5,FALSE),""),""),"")</f>
        <v/>
      </c>
      <c r="Z407" s="42" t="s">
        <v>1742</v>
      </c>
      <c r="AA407" s="41" t="str">
        <f>IF(Z407&lt;&gt;"",IF(Z407&lt;&gt;"LIBSETS_DROP_MECHANIC_MONSTER_NAME",VLOOKUP(Z407,'LibSets constants'!$I$4:$L$1000,3,FALSE),""),"")</f>
        <v>Delve bosses have a chance to drop a waist or feet.</v>
      </c>
      <c r="AB407" s="41" t="str">
        <f>IF(Z407&lt;&gt;"",IF(Z407&lt;&gt;"LIBSETS_DROP_MECHANIC_MONSTER_NAME",VLOOKUP(Z407,'LibSets constants'!$I$4:$L$1000,4,FALSE),""),"")</f>
        <v>Bosse in Gewölben haben die Chance, eine Taille oder Füße fallen zu lassen.</v>
      </c>
      <c r="AC407" s="3" t="str">
        <f>IF(G407&lt;&gt;"LIBSETS_SETTYPE_BATTLEGROUND",IF(G407&lt;&gt;"LIBSETS_SETTYPE_SPECIAL",IF(AD407&lt;&gt;"",VLOOKUP(AD407,'ESO zone constants'!$D$3:$H$4951,5,FALSE),""),""),"")</f>
        <v/>
      </c>
      <c r="AE407" s="42" t="s">
        <v>1744</v>
      </c>
      <c r="AF407" s="41" t="str">
        <f>IF(AE407&lt;&gt;"",IF(AE407&lt;&gt;"LIBSETS_DROP_MECHANIC_MONSTER_NAME",VLOOKUP(AE407,'LibSets constants'!$I$4:$L$1000,3,FALSE),""),"")</f>
        <v>Public dungeon bosses have a chance to drop a shoulder, hand, or weapon.</v>
      </c>
      <c r="AG407" s="41" t="str">
        <f>IF(AE407&lt;&gt;"",IF(AE407&lt;&gt;"LIBSETS_DROP_MECHANIC_MONSTER_NAME",VLOOKUP(AE407,'LibSets constants'!$I$4:$L$1000,4,FALSE),""),"")</f>
        <v>Öffentliche Dungeon-Bosse haben die Möglichkeit, eine Schulter, Handschuhe oder eine Waffe fallen zu lassen.</v>
      </c>
      <c r="AH407" s="3" t="str">
        <f>IF(G407&lt;&gt;"LIBSETS_SETTYPE_BATTLEGROUND",IF(G407&lt;&gt;"LIBSETS_SETTYPE_SPECIAL",IF(AI407&lt;&gt;"",VLOOKUP(AI407,'ESO zone constants'!$D$3:$H$4951,5,FALSE),""),""),"")</f>
        <v/>
      </c>
      <c r="AJ407" s="42" t="s">
        <v>1745</v>
      </c>
      <c r="AK407" s="41" t="str">
        <f>IF(AJ407&lt;&gt;"",IF(AJ407&lt;&gt;"LIBSETS_DROP_MECHANIC_MONSTER_NAME",VLOOKUP(AJ407,'LibSets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1" t="str">
        <f>IF(AJ407&lt;&gt;"",IF(AJ407&lt;&gt;"LIBSETS_DROP_MECHANIC_MONSTER_NAME",VLOOKUP(AJ407,'LibSets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constants'!$D$3:$H$4951,5,FALSE),""),""),"")</f>
        <v/>
      </c>
      <c r="AO407" s="42"/>
      <c r="AP407" s="41" t="str">
        <f>IF(AO407&lt;&gt;"",IF(AO407&lt;&gt;"LIBSETS_DROP_MECHANIC_MONSTER_NAME",VLOOKUP(AO407,'LibSets constants'!$I$4:$L$1000,3,FALSE),""),"")</f>
        <v/>
      </c>
      <c r="AQ407" s="41" t="str">
        <f>IF(AO407&lt;&gt;"",IF(AO407&lt;&gt;"LIBSETS_DROP_MECHANIC_MONSTER_NAME",VLOOKUP(AO407,'LibSets constants'!$I$4:$L$1000,4,FALSE),""),"")</f>
        <v/>
      </c>
      <c r="AR407" s="3" t="str">
        <f>IF(G407&lt;&gt;"LIBSETS_SETTYPE_BATTLEGROUND",IF(G407&lt;&gt;"LIBSETS_SETTYPE_SPECIAL",IF(AS407&lt;&gt;"",VLOOKUP(AS407,'ESO zone constants'!$D$3:$H$4951,5,FALSE),""),""),"")</f>
        <v/>
      </c>
      <c r="AT407" s="42"/>
      <c r="AU407" s="41" t="str">
        <f>IF(AT407&lt;&gt;"",IF(AT407&lt;&gt;"LIBSETS_DROP_MECHANIC_MONSTER_NAME",VLOOKUP(AT407,'LibSets constants'!$I$4:$L$1000,3,FALSE),""),"")</f>
        <v/>
      </c>
      <c r="AV407" s="41" t="str">
        <f>IF(AT407&lt;&gt;"",IF(AT407&lt;&gt;"LIBSETS_DROP_MECHANIC_MONSTER_NAME",VLOOKUP(AT407,'LibSets constants'!$I$4:$L$1000,4,FALSE),""),"")</f>
        <v/>
      </c>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v>
      </c>
    </row>
    <row r="408" spans="1:53" x14ac:dyDescent="0.25">
      <c r="A408" s="5">
        <v>467</v>
      </c>
      <c r="B408" t="s">
        <v>1795</v>
      </c>
      <c r="C408" t="s">
        <v>1788</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constants'!$D$3:$H$9999,5,FALSE),""),"")</f>
        <v>1133</v>
      </c>
      <c r="Q408" t="str">
        <f>IF(AND(O408&lt;&gt;"",NOT(ISERROR(O408))),O408, IF(AND(K408&lt;&gt;"",K408&gt;0,NOT(ISERROR(K408))),VLOOKUP(K408,'ESO wayshrine node constants'!$A$3:$D$9986,4,FALSE),""))</f>
        <v>Southern Elsweyr</v>
      </c>
      <c r="S408" s="19" t="str">
        <f>IF(AND(R408&lt;&gt;"",NOT(ISERROR(R408))),R408,IF(P408&lt;&gt;"",IF(NOT(ISERROR(VLOOKUP(P408,'ESO Dungeon constants'!$D$3:$H$9999,5,FALSE))),VLOOKUP(P408,'ESO Dungeon constants'!$D$3:$I$9999,6,FALSE),VLOOKUP(P408,'ESO zone constants'!$H$3:$K$9985,4,FALSE)),""))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4" t="str">
        <f>IF(U408&lt;&gt;"",IF(U408&lt;&gt;"LIBSETS_DROP_MECHANIC_MONSTER_NAME",VLOOKUP(U408,'LibSets constants'!$I$4:$L$1000,4,FALSE),""),"")</f>
        <v>Bosse in Gewölben haben die Chance, eine Taille oder Füße fallen zu lassen.</v>
      </c>
      <c r="X408" s="3" t="str">
        <f>IF(G408&lt;&gt;"LIBSETS_SETTYPE_BATTLEGROUND",IF(G408&lt;&gt;"LIBSETS_SETTYPE_SPECIAL",IF(Y408&lt;&gt;"",VLOOKUP(Y408,'ESO zone constants'!$D$3:$H$4951,5,FALSE),""),""),"")</f>
        <v/>
      </c>
      <c r="Z408" s="42" t="s">
        <v>1742</v>
      </c>
      <c r="AA408" s="41" t="str">
        <f>IF(Z408&lt;&gt;"",IF(Z408&lt;&gt;"LIBSETS_DROP_MECHANIC_MONSTER_NAME",VLOOKUP(Z408,'LibSets constants'!$I$4:$L$1000,3,FALSE),""),"")</f>
        <v>Delve bosses have a chance to drop a waist or feet.</v>
      </c>
      <c r="AB408" s="41" t="str">
        <f>IF(Z408&lt;&gt;"",IF(Z408&lt;&gt;"LIBSETS_DROP_MECHANIC_MONSTER_NAME",VLOOKUP(Z408,'LibSets constants'!$I$4:$L$1000,4,FALSE),""),"")</f>
        <v>Bosse in Gewölben haben die Chance, eine Taille oder Füße fallen zu lassen.</v>
      </c>
      <c r="AC408" s="3" t="str">
        <f>IF(G408&lt;&gt;"LIBSETS_SETTYPE_BATTLEGROUND",IF(G408&lt;&gt;"LIBSETS_SETTYPE_SPECIAL",IF(AD408&lt;&gt;"",VLOOKUP(AD408,'ESO zone constants'!$D$3:$H$4951,5,FALSE),""),""),"")</f>
        <v/>
      </c>
      <c r="AE408" s="42" t="s">
        <v>1744</v>
      </c>
      <c r="AF408" s="41" t="str">
        <f>IF(AE408&lt;&gt;"",IF(AE408&lt;&gt;"LIBSETS_DROP_MECHANIC_MONSTER_NAME",VLOOKUP(AE408,'LibSets constants'!$I$4:$L$1000,3,FALSE),""),"")</f>
        <v>Public dungeon bosses have a chance to drop a shoulder, hand, or weapon.</v>
      </c>
      <c r="AG408" s="41" t="str">
        <f>IF(AE408&lt;&gt;"",IF(AE408&lt;&gt;"LIBSETS_DROP_MECHANIC_MONSTER_NAME",VLOOKUP(AE408,'LibSets constants'!$I$4:$L$1000,4,FALSE),""),"")</f>
        <v>Öffentliche Dungeon-Bosse haben die Möglichkeit, eine Schulter, Handschuhe oder eine Waffe fallen zu lassen.</v>
      </c>
      <c r="AH408" s="3" t="str">
        <f>IF(G408&lt;&gt;"LIBSETS_SETTYPE_BATTLEGROUND",IF(G408&lt;&gt;"LIBSETS_SETTYPE_SPECIAL",IF(AI408&lt;&gt;"",VLOOKUP(AI408,'ESO zone constants'!$D$3:$H$4951,5,FALSE),""),""),"")</f>
        <v/>
      </c>
      <c r="AJ408" s="42" t="s">
        <v>1745</v>
      </c>
      <c r="AK408" s="41" t="str">
        <f>IF(AJ408&lt;&gt;"",IF(AJ408&lt;&gt;"LIBSETS_DROP_MECHANIC_MONSTER_NAME",VLOOKUP(AJ408,'LibSets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1" t="str">
        <f>IF(AJ408&lt;&gt;"",IF(AJ408&lt;&gt;"LIBSETS_DROP_MECHANIC_MONSTER_NAME",VLOOKUP(AJ408,'LibSets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constants'!$D$3:$H$4951,5,FALSE),""),""),"")</f>
        <v/>
      </c>
      <c r="AO408" s="42"/>
      <c r="AP408" s="41" t="str">
        <f>IF(AO408&lt;&gt;"",IF(AO408&lt;&gt;"LIBSETS_DROP_MECHANIC_MONSTER_NAME",VLOOKUP(AO408,'LibSets constants'!$I$4:$L$1000,3,FALSE),""),"")</f>
        <v/>
      </c>
      <c r="AQ408" s="41" t="str">
        <f>IF(AO408&lt;&gt;"",IF(AO408&lt;&gt;"LIBSETS_DROP_MECHANIC_MONSTER_NAME",VLOOKUP(AO408,'LibSets constants'!$I$4:$L$1000,4,FALSE),""),"")</f>
        <v/>
      </c>
      <c r="AR408" s="3" t="str">
        <f>IF(G408&lt;&gt;"LIBSETS_SETTYPE_BATTLEGROUND",IF(G408&lt;&gt;"LIBSETS_SETTYPE_SPECIAL",IF(AS408&lt;&gt;"",VLOOKUP(AS408,'ESO zone constants'!$D$3:$H$4951,5,FALSE),""),""),"")</f>
        <v/>
      </c>
      <c r="AT408" s="42"/>
      <c r="AU408" s="41" t="str">
        <f>IF(AT408&lt;&gt;"",IF(AT408&lt;&gt;"LIBSETS_DROP_MECHANIC_MONSTER_NAME",VLOOKUP(AT408,'LibSets constants'!$I$4:$L$1000,3,FALSE),""),"")</f>
        <v/>
      </c>
      <c r="AV408" s="41" t="str">
        <f>IF(AT408&lt;&gt;"",IF(AT408&lt;&gt;"LIBSETS_DROP_MECHANIC_MONSTER_NAME",VLOOKUP(AT408,'LibSets constants'!$I$4:$L$1000,4,FALSE),""),"")</f>
        <v/>
      </c>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v>
      </c>
    </row>
    <row r="409" spans="1:53" x14ac:dyDescent="0.25">
      <c r="A409" s="5">
        <v>468</v>
      </c>
      <c r="B409" t="s">
        <v>1794</v>
      </c>
      <c r="C409" t="s">
        <v>1789</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constants'!$D$3:$H$9999,5,FALSE),""),"")</f>
        <v>1133</v>
      </c>
      <c r="Q409" t="str">
        <f>IF(AND(O409&lt;&gt;"",NOT(ISERROR(O409))),O409, IF(AND(K409&lt;&gt;"",K409&gt;0,NOT(ISERROR(K409))),VLOOKUP(K409,'ESO wayshrine node constants'!$A$3:$D$9986,4,FALSE),""))</f>
        <v>Southern Elsweyr</v>
      </c>
      <c r="S409" s="19" t="str">
        <f>IF(AND(R409&lt;&gt;"",NOT(ISERROR(R409))),R409,IF(P409&lt;&gt;"",IF(NOT(ISERROR(VLOOKUP(P409,'ESO Dungeon constants'!$D$3:$H$9999,5,FALSE))),VLOOKUP(P409,'ESO Dungeon constants'!$D$3:$I$9999,6,FALSE),VLOOKUP(P409,'ESO zone constants'!$H$3:$K$9985,4,FALSE)),""))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constants'!$D$3:$H$4951,5,FALSE),""),""),"")</f>
        <v/>
      </c>
      <c r="Z409" s="42"/>
      <c r="AA409" s="41"/>
      <c r="AB409" s="41"/>
      <c r="AC409" s="3" t="str">
        <f>IF(G409&lt;&gt;"LIBSETS_SETTYPE_BATTLEGROUND",IF(G409&lt;&gt;"LIBSETS_SETTYPE_SPECIAL",IF(AD409&lt;&gt;"",VLOOKUP(AD409,'ESO zone constants'!$D$3:$H$4951,5,FALSE),""),""),"")</f>
        <v/>
      </c>
      <c r="AE409" s="42"/>
      <c r="AF409" s="41"/>
      <c r="AG409" s="41"/>
      <c r="AH409" s="3" t="str">
        <f>IF(G409&lt;&gt;"LIBSETS_SETTYPE_BATTLEGROUND",IF(G409&lt;&gt;"LIBSETS_SETTYPE_SPECIAL",IF(AI409&lt;&gt;"",VLOOKUP(AI409,'ESO zone constants'!$D$3:$H$4951,5,FALSE),""),""),"")</f>
        <v/>
      </c>
      <c r="AJ409" s="42"/>
      <c r="AK409" s="41"/>
      <c r="AL409" s="41"/>
      <c r="AM409" s="3" t="str">
        <f>IF(G409&lt;&gt;"LIBSETS_SETTYPE_BATTLEGROUND",IF(G409&lt;&gt;"LIBSETS_SETTYPE_SPECIAL",IF(AN409&lt;&gt;"",VLOOKUP(AN409,'ESO zone constants'!$D$3:$H$4951,5,FALSE),""),""),"")</f>
        <v/>
      </c>
      <c r="AO409" s="42"/>
      <c r="AP409" s="41"/>
      <c r="AQ409" s="41"/>
      <c r="AR409" s="3" t="str">
        <f>IF(G409&lt;&gt;"LIBSETS_SETTYPE_BATTLEGROUND",IF(G409&lt;&gt;"LIBSETS_SETTYPE_SPECIAL",IF(AS409&lt;&gt;"",VLOOKUP(AS409,'ESO zone constants'!$D$3:$H$4951,5,FALSE),""),""),"")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1793</v>
      </c>
      <c r="C410" t="s">
        <v>1790</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constants'!$D$3:$H$9999,5,FALSE),""),"")</f>
        <v>1133</v>
      </c>
      <c r="Q410" t="str">
        <f>IF(AND(O410&lt;&gt;"",NOT(ISERROR(O410))),O410, IF(AND(K410&lt;&gt;"",K410&gt;0,NOT(ISERROR(K410))),VLOOKUP(K410,'ESO wayshrine node constants'!$A$3:$D$9986,4,FALSE),""))</f>
        <v>Southern Elsweyr</v>
      </c>
      <c r="S410" s="19" t="str">
        <f>IF(AND(R410&lt;&gt;"",NOT(ISERROR(R410))),R410,IF(P410&lt;&gt;"",IF(NOT(ISERROR(VLOOKUP(P410,'ESO Dungeon constants'!$D$3:$H$9999,5,FALSE))),VLOOKUP(P410,'ESO Dungeon constants'!$D$3:$I$9999,6,FALSE),VLOOKUP(P410,'ESO zone constants'!$H$3:$K$9985,4,FALSE)),""))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constants'!$D$3:$H$4951,5,FALSE),""),""),"")</f>
        <v/>
      </c>
      <c r="Z410" s="42"/>
      <c r="AA410" s="41"/>
      <c r="AB410" s="41"/>
      <c r="AC410" s="3" t="str">
        <f>IF(G410&lt;&gt;"LIBSETS_SETTYPE_BATTLEGROUND",IF(G410&lt;&gt;"LIBSETS_SETTYPE_SPECIAL",IF(AD410&lt;&gt;"",VLOOKUP(AD410,'ESO zone constants'!$D$3:$H$4951,5,FALSE),""),""),"")</f>
        <v/>
      </c>
      <c r="AE410" s="42"/>
      <c r="AF410" s="41"/>
      <c r="AG410" s="41"/>
      <c r="AH410" s="3" t="str">
        <f>IF(G410&lt;&gt;"LIBSETS_SETTYPE_BATTLEGROUND",IF(G410&lt;&gt;"LIBSETS_SETTYPE_SPECIAL",IF(AI410&lt;&gt;"",VLOOKUP(AI410,'ESO zone constants'!$D$3:$H$4951,5,FALSE),""),""),"")</f>
        <v/>
      </c>
      <c r="AJ410" s="42"/>
      <c r="AK410" s="41"/>
      <c r="AL410" s="41"/>
      <c r="AM410" s="3" t="str">
        <f>IF(G410&lt;&gt;"LIBSETS_SETTYPE_BATTLEGROUND",IF(G410&lt;&gt;"LIBSETS_SETTYPE_SPECIAL",IF(AN410&lt;&gt;"",VLOOKUP(AN410,'ESO zone constants'!$D$3:$H$4951,5,FALSE),""),""),"")</f>
        <v/>
      </c>
      <c r="AO410" s="42"/>
      <c r="AP410" s="41"/>
      <c r="AQ410" s="41"/>
      <c r="AR410" s="3" t="str">
        <f>IF(G410&lt;&gt;"LIBSETS_SETTYPE_BATTLEGROUND",IF(G410&lt;&gt;"LIBSETS_SETTYPE_SPECIAL",IF(AS410&lt;&gt;"",VLOOKUP(AS410,'ESO zone constants'!$D$3:$H$4951,5,FALSE),""),""),"")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1792</v>
      </c>
      <c r="C411" t="s">
        <v>1791</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constants'!$D$3:$H$9999,5,FALSE),""),"")</f>
        <v>1133</v>
      </c>
      <c r="Q411" t="str">
        <f>IF(AND(O411&lt;&gt;"",NOT(ISERROR(O411))),O411, IF(AND(K411&lt;&gt;"",K411&gt;0,NOT(ISERROR(K411))),VLOOKUP(K411,'ESO wayshrine node constants'!$A$3:$D$9986,4,FALSE),""))</f>
        <v>Southern Elsweyr</v>
      </c>
      <c r="S411" s="19" t="str">
        <f>IF(AND(R411&lt;&gt;"",NOT(ISERROR(R411))),R411,IF(P411&lt;&gt;"",IF(NOT(ISERROR(VLOOKUP(P411,'ESO Dungeon constants'!$D$3:$H$9999,5,FALSE))),VLOOKUP(P411,'ESO Dungeon constants'!$D$3:$I$9999,6,FALSE),VLOOKUP(P411,'ESO zone constants'!$H$3:$K$9985,4,FALSE)),""))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constants'!$D$3:$H$4951,5,FALSE),""),""),"")</f>
        <v/>
      </c>
      <c r="Z411" s="42"/>
      <c r="AA411" s="41"/>
      <c r="AB411" s="41"/>
      <c r="AC411" s="3" t="str">
        <f>IF(G411&lt;&gt;"LIBSETS_SETTYPE_BATTLEGROUND",IF(G411&lt;&gt;"LIBSETS_SETTYPE_SPECIAL",IF(AD411&lt;&gt;"",VLOOKUP(AD411,'ESO zone constants'!$D$3:$H$4951,5,FALSE),""),""),"")</f>
        <v/>
      </c>
      <c r="AE411" s="42"/>
      <c r="AF411" s="41"/>
      <c r="AG411" s="41"/>
      <c r="AH411" s="3" t="str">
        <f>IF(G411&lt;&gt;"LIBSETS_SETTYPE_BATTLEGROUND",IF(G411&lt;&gt;"LIBSETS_SETTYPE_SPECIAL",IF(AI411&lt;&gt;"",VLOOKUP(AI411,'ESO zone constants'!$D$3:$H$4951,5,FALSE),""),""),"")</f>
        <v/>
      </c>
      <c r="AJ411" s="42"/>
      <c r="AK411" s="41"/>
      <c r="AL411" s="41"/>
      <c r="AM411" s="3" t="str">
        <f>IF(G411&lt;&gt;"LIBSETS_SETTYPE_BATTLEGROUND",IF(G411&lt;&gt;"LIBSETS_SETTYPE_SPECIAL",IF(AN411&lt;&gt;"",VLOOKUP(AN411,'ESO zone constants'!$D$3:$H$4951,5,FALSE),""),""),"")</f>
        <v/>
      </c>
      <c r="AO411" s="42"/>
      <c r="AP411" s="41"/>
      <c r="AQ411" s="41"/>
      <c r="AR411" s="3" t="str">
        <f>IF(G411&lt;&gt;"LIBSETS_SETTYPE_BATTLEGROUND",IF(G411&lt;&gt;"LIBSETS_SETTYPE_SPECIAL",IF(AS411&lt;&gt;"",VLOOKUP(AS411,'ESO zone constants'!$D$3:$H$4951,5,FALSE),""),""),"")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12">
        <v>91</v>
      </c>
      <c r="B412" t="s">
        <v>872</v>
      </c>
      <c r="C412" t="s">
        <v>873</v>
      </c>
      <c r="D412" s="3">
        <f t="shared" si="36"/>
        <v>91</v>
      </c>
      <c r="G412" s="8" t="s">
        <v>1652</v>
      </c>
      <c r="I412" t="s">
        <v>97</v>
      </c>
      <c r="J412" t="s">
        <v>97</v>
      </c>
      <c r="K412">
        <v>184</v>
      </c>
      <c r="L412">
        <v>184</v>
      </c>
      <c r="M412">
        <v>184</v>
      </c>
      <c r="N412">
        <v>0</v>
      </c>
      <c r="O412" s="70" t="s">
        <v>47</v>
      </c>
      <c r="P412" s="3">
        <f>IF(AND(G412&lt;&gt;"LIBSETS_SETTYPE_BATTLEGROUND",G412&lt;&gt;"LIBSETS_SETTYPE_SPECIAL",G412&lt;&gt;"LIBSETS_SETTYPE_MYTHIC"), IF(Q412&lt;&gt;"",VLOOKUP(Q412,'ESO zone constants'!$D$3:$H$9999,5,FALSE),""),"")</f>
        <v>11</v>
      </c>
      <c r="Q412" t="str">
        <f>IF(AND(O412&lt;&gt;"",NOT(ISERROR(O412))),O412, IF(AND(K412&lt;&gt;"",K412&gt;0,NOT(ISERROR(K412))),VLOOKUP(K412,'ESO wayshrine node constants'!$A$3:$D$9986,4,FALSE),""))</f>
        <v>Vaults of Madness</v>
      </c>
      <c r="S412" s="19" t="str">
        <f>IF(AND(R412&lt;&gt;"",NOT(ISERROR(R412))),R412,IF(P412&lt;&gt;"",IF(NOT(ISERROR(VLOOKUP(P412,'ESO Dungeon constants'!$D$3:$H$9999,5,FALSE))),VLOOKUP(P412,'ESO Dungeon constants'!$D$3:$I$9999,6,FALSE),VLOOKUP(P412,'ESO zone constants'!$H$3:$K$9985,4,FALSE)),""))</f>
        <v>DLC_BASE_GAME</v>
      </c>
      <c r="T412" s="3" t="str">
        <f>IF(S412&lt;&gt;"",VLOOKUP(S412,'LibSets constants'!$B$4:$C$1000,2,FALSE),"")</f>
        <v>Included in base game</v>
      </c>
      <c r="V412" s="41" t="str">
        <f>IF(U412&lt;&gt;"",IF(U412&lt;&gt;"LIBSETS_DROP_MECHANIC_MONSTER_NAME",VLOOKUP(U412,'LibSets constants'!$I$4:$L$1000,3,FALSE),""),"")</f>
        <v/>
      </c>
      <c r="W412" s="41" t="str">
        <f>IF(U412&lt;&gt;"",IF(U412&lt;&gt;"LIBSETS_DROP_MECHANIC_MONSTER_NAME",VLOOKUP(U412,'LibSets constants'!$I$4:$L$1000,4,FALSE),""),"")</f>
        <v/>
      </c>
      <c r="X412" s="3" t="str">
        <f>IF(G412&lt;&gt;"LIBSETS_SETTYPE_BATTLEGROUND",IF(G412&lt;&gt;"LIBSETS_SETTYPE_SPECIAL",IF(Y412&lt;&gt;"",VLOOKUP(Y412,'ESO zone constants'!$D$3:$H$4951,5,FALSE),""),""),"")</f>
        <v/>
      </c>
      <c r="Z412" s="42"/>
      <c r="AA412" s="41" t="str">
        <f>IF(Z412&lt;&gt;"",IF(Z412&lt;&gt;"LIBSETS_DROP_MECHANIC_MONSTER_NAME",VLOOKUP(Z412,'LibSets constants'!$I$4:$L$1000,3,FALSE),""),"")</f>
        <v/>
      </c>
      <c r="AB412" s="41" t="str">
        <f>IF(Z412&lt;&gt;"",IF(Z412&lt;&gt;"LIBSETS_DROP_MECHANIC_MONSTER_NAME",VLOOKUP(Z412,'LibSets constants'!$I$4:$L$1000,4,FALSE),""),"")</f>
        <v/>
      </c>
      <c r="AC412" s="3" t="str">
        <f>IF(G412&lt;&gt;"LIBSETS_SETTYPE_BATTLEGROUND",IF(G412&lt;&gt;"LIBSETS_SETTYPE_SPECIAL",IF(AD412&lt;&gt;"",VLOOKUP(AD412,'ESO zone constants'!$D$3:$H$4951,5,FALSE),""),""),"")</f>
        <v/>
      </c>
      <c r="AE412" s="42"/>
      <c r="AF412" s="41" t="str">
        <f>IF(AE412&lt;&gt;"",IF(AE412&lt;&gt;"LIBSETS_DROP_MECHANIC_MONSTER_NAME",VLOOKUP(AE412,'LibSets constants'!$I$4:$L$1000,3,FALSE),""),"")</f>
        <v/>
      </c>
      <c r="AG412" s="41" t="str">
        <f>IF(AE412&lt;&gt;"",IF(AE412&lt;&gt;"LIBSETS_DROP_MECHANIC_MONSTER_NAME",VLOOKUP(AE412,'LibSets constants'!$I$4:$L$1000,4,FALSE),""),"")</f>
        <v/>
      </c>
      <c r="AH412" s="3" t="str">
        <f>IF(G412&lt;&gt;"LIBSETS_SETTYPE_BATTLEGROUND",IF(G412&lt;&gt;"LIBSETS_SETTYPE_SPECIAL",IF(AI412&lt;&gt;"",VLOOKUP(AI412,'ESO zone constants'!$D$3:$H$4951,5,FALSE),""),""),"")</f>
        <v/>
      </c>
      <c r="AJ412" s="42"/>
      <c r="AK412" s="41" t="str">
        <f>IF(AJ412&lt;&gt;"",IF(AJ412&lt;&gt;"LIBSETS_DROP_MECHANIC_MONSTER_NAME",VLOOKUP(AJ412,'LibSets constants'!$I$4:$L$1000,3,FALSE),""),"")</f>
        <v/>
      </c>
      <c r="AL412" s="41" t="str">
        <f>IF(AJ412&lt;&gt;"",IF(AJ412&lt;&gt;"LIBSETS_DROP_MECHANIC_MONSTER_NAME",VLOOKUP(AJ412,'LibSets constants'!$I$4:$L$1000,4,FALSE),""),"")</f>
        <v/>
      </c>
      <c r="AM412" s="3" t="str">
        <f>IF(G412&lt;&gt;"LIBSETS_SETTYPE_BATTLEGROUND",IF(G412&lt;&gt;"LIBSETS_SETTYPE_SPECIAL",IF(AN412&lt;&gt;"",VLOOKUP(AN412,'ESO zone constants'!$D$3:$H$4951,5,FALSE),""),""),"")</f>
        <v/>
      </c>
      <c r="AO412" s="42"/>
      <c r="AP412" s="41" t="str">
        <f>IF(AO412&lt;&gt;"",IF(AO412&lt;&gt;"LIBSETS_DROP_MECHANIC_MONSTER_NAME",VLOOKUP(AO412,'LibSets constants'!$I$4:$L$1000,3,FALSE),""),"")</f>
        <v/>
      </c>
      <c r="AQ412" s="41" t="str">
        <f>IF(AO412&lt;&gt;"",IF(AO412&lt;&gt;"LIBSETS_DROP_MECHANIC_MONSTER_NAME",VLOOKUP(AO412,'LibSets constants'!$I$4:$L$1000,4,FALSE),""),"")</f>
        <v/>
      </c>
      <c r="AR412" s="3" t="str">
        <f>IF(G412&lt;&gt;"LIBSETS_SETTYPE_BATTLEGROUND",IF(G412&lt;&gt;"LIBSETS_SETTYPE_SPECIAL",IF(AS412&lt;&gt;"",VLOOKUP(AS412,'ESO zone constants'!$D$3:$H$4951,5,FALSE),""),""),"")</f>
        <v/>
      </c>
      <c r="AT412" s="42"/>
      <c r="AU412" s="41" t="str">
        <f>IF(AT412&lt;&gt;"",IF(AT412&lt;&gt;"LIBSETS_DROP_MECHANIC_MONSTER_NAME",VLOOKUP(AT412,'LibSets constants'!$I$4:$L$1000,3,FALSE),""),"")</f>
        <v/>
      </c>
      <c r="AV412" s="41" t="str">
        <f>IF(AT412&lt;&gt;"",IF(AT412&lt;&gt;"LIBSETS_DROP_MECHANIC_MONSTER_NAME",VLOOKUP(AT412,'LibSets constants'!$I$4:$L$1000,4,FALSE),""),"")</f>
        <v/>
      </c>
      <c r="AW412" s="21" t="str">
        <f t="shared" si="37"/>
        <v>[91] = {wayshrines={184,184,184,}, dlcId=DLC_BASE_GAME</v>
      </c>
      <c r="AX412" s="21" t="str">
        <f t="shared" si="38"/>
        <v>, zoneIds={11}, veteran=false</v>
      </c>
      <c r="AY412" s="21" t="str">
        <f t="shared" si="39"/>
        <v>, setType=LIBSETS_SETTYPE_DUNGEON</v>
      </c>
      <c r="AZ412" s="21" t="str">
        <f t="shared" si="40"/>
        <v>},</v>
      </c>
      <c r="BA412" s="21" t="str">
        <f t="shared" si="41"/>
        <v xml:space="preserve"> --Oblivion's Edge / Vorteil des Vergessens   [Vaults of Madness]</v>
      </c>
    </row>
    <row r="413" spans="1:53" x14ac:dyDescent="0.25">
      <c r="A413" s="12">
        <v>124</v>
      </c>
      <c r="B413" t="s">
        <v>935</v>
      </c>
      <c r="C413" t="s">
        <v>936</v>
      </c>
      <c r="D413" s="3">
        <f t="shared" si="36"/>
        <v>124</v>
      </c>
      <c r="G413" s="8" t="s">
        <v>1652</v>
      </c>
      <c r="I413" t="s">
        <v>97</v>
      </c>
      <c r="J413" t="s">
        <v>97</v>
      </c>
      <c r="K413">
        <v>184</v>
      </c>
      <c r="L413">
        <v>184</v>
      </c>
      <c r="M413">
        <v>184</v>
      </c>
      <c r="N413">
        <v>0</v>
      </c>
      <c r="O413" s="70" t="s">
        <v>47</v>
      </c>
      <c r="P413" s="3">
        <f>IF(AND(G413&lt;&gt;"LIBSETS_SETTYPE_BATTLEGROUND",G413&lt;&gt;"LIBSETS_SETTYPE_SPECIAL",G413&lt;&gt;"LIBSETS_SETTYPE_MYTHIC"), IF(Q413&lt;&gt;"",VLOOKUP(Q413,'ESO zone constants'!$D$3:$H$9999,5,FALSE),""),"")</f>
        <v>11</v>
      </c>
      <c r="Q413" t="str">
        <f>IF(AND(O413&lt;&gt;"",NOT(ISERROR(O413))),O413, IF(AND(K413&lt;&gt;"",K413&gt;0,NOT(ISERROR(K413))),VLOOKUP(K413,'ESO wayshrine node constants'!$A$3:$D$9986,4,FALSE),""))</f>
        <v>Vaults of Madness</v>
      </c>
      <c r="S413" s="19" t="str">
        <f>IF(AND(R413&lt;&gt;"",NOT(ISERROR(R413))),R413,IF(P413&lt;&gt;"",IF(NOT(ISERROR(VLOOKUP(P413,'ESO Dungeon constants'!$D$3:$H$9999,5,FALSE))),VLOOKUP(P413,'ESO Dungeon constants'!$D$3:$I$9999,6,FALSE),VLOOKUP(P413,'ESO zone constants'!$H$3:$K$9985,4,FALSE)),""))</f>
        <v>DLC_BASE_GAME</v>
      </c>
      <c r="T413" s="3" t="str">
        <f>IF(S413&lt;&gt;"",VLOOKUP(S413,'LibSets constants'!$B$4:$C$1000,2,FALSE),"")</f>
        <v>Included in base game</v>
      </c>
      <c r="V413" s="41" t="str">
        <f>IF(U413&lt;&gt;"",IF(U413&lt;&gt;"LIBSETS_DROP_MECHANIC_MONSTER_NAME",VLOOKUP(U413,'LibSets constants'!$I$4:$L$1000,3,FALSE),""),"")</f>
        <v/>
      </c>
      <c r="W413" s="41" t="str">
        <f>IF(U413&lt;&gt;"",IF(U413&lt;&gt;"LIBSETS_DROP_MECHANIC_MONSTER_NAME",VLOOKUP(U413,'LibSets constants'!$I$4:$L$1000,4,FALSE),""),"")</f>
        <v/>
      </c>
      <c r="X413" s="3" t="str">
        <f>IF(G413&lt;&gt;"LIBSETS_SETTYPE_BATTLEGROUND",IF(G413&lt;&gt;"LIBSETS_SETTYPE_SPECIAL",IF(Y413&lt;&gt;"",VLOOKUP(Y413,'ESO zone constants'!$D$3:$H$4951,5,FALSE),""),""),"")</f>
        <v/>
      </c>
      <c r="Z413" s="42"/>
      <c r="AA413" s="41" t="str">
        <f>IF(Z413&lt;&gt;"",IF(Z413&lt;&gt;"LIBSETS_DROP_MECHANIC_MONSTER_NAME",VLOOKUP(Z413,'LibSets constants'!$I$4:$L$1000,3,FALSE),""),"")</f>
        <v/>
      </c>
      <c r="AB413" s="41" t="str">
        <f>IF(Z413&lt;&gt;"",IF(Z413&lt;&gt;"LIBSETS_DROP_MECHANIC_MONSTER_NAME",VLOOKUP(Z413,'LibSets constants'!$I$4:$L$1000,4,FALSE),""),"")</f>
        <v/>
      </c>
      <c r="AC413" s="3" t="str">
        <f>IF(G413&lt;&gt;"LIBSETS_SETTYPE_BATTLEGROUND",IF(G413&lt;&gt;"LIBSETS_SETTYPE_SPECIAL",IF(AD413&lt;&gt;"",VLOOKUP(AD413,'ESO zone constants'!$D$3:$H$4951,5,FALSE),""),""),"")</f>
        <v/>
      </c>
      <c r="AE413" s="42"/>
      <c r="AF413" s="41" t="str">
        <f>IF(AE413&lt;&gt;"",IF(AE413&lt;&gt;"LIBSETS_DROP_MECHANIC_MONSTER_NAME",VLOOKUP(AE413,'LibSets constants'!$I$4:$L$1000,3,FALSE),""),"")</f>
        <v/>
      </c>
      <c r="AG413" s="41" t="str">
        <f>IF(AE413&lt;&gt;"",IF(AE413&lt;&gt;"LIBSETS_DROP_MECHANIC_MONSTER_NAME",VLOOKUP(AE413,'LibSets constants'!$I$4:$L$1000,4,FALSE),""),"")</f>
        <v/>
      </c>
      <c r="AH413" s="3" t="str">
        <f>IF(G413&lt;&gt;"LIBSETS_SETTYPE_BATTLEGROUND",IF(G413&lt;&gt;"LIBSETS_SETTYPE_SPECIAL",IF(AI413&lt;&gt;"",VLOOKUP(AI413,'ESO zone constants'!$D$3:$H$4951,5,FALSE),""),""),"")</f>
        <v/>
      </c>
      <c r="AJ413" s="42"/>
      <c r="AK413" s="41" t="str">
        <f>IF(AJ413&lt;&gt;"",IF(AJ413&lt;&gt;"LIBSETS_DROP_MECHANIC_MONSTER_NAME",VLOOKUP(AJ413,'LibSets constants'!$I$4:$L$1000,3,FALSE),""),"")</f>
        <v/>
      </c>
      <c r="AL413" s="41" t="str">
        <f>IF(AJ413&lt;&gt;"",IF(AJ413&lt;&gt;"LIBSETS_DROP_MECHANIC_MONSTER_NAME",VLOOKUP(AJ413,'LibSets constants'!$I$4:$L$1000,4,FALSE),""),"")</f>
        <v/>
      </c>
      <c r="AM413" s="3" t="str">
        <f>IF(G413&lt;&gt;"LIBSETS_SETTYPE_BATTLEGROUND",IF(G413&lt;&gt;"LIBSETS_SETTYPE_SPECIAL",IF(AN413&lt;&gt;"",VLOOKUP(AN413,'ESO zone constants'!$D$3:$H$4951,5,FALSE),""),""),"")</f>
        <v/>
      </c>
      <c r="AO413" s="42"/>
      <c r="AP413" s="41" t="str">
        <f>IF(AO413&lt;&gt;"",IF(AO413&lt;&gt;"LIBSETS_DROP_MECHANIC_MONSTER_NAME",VLOOKUP(AO413,'LibSets constants'!$I$4:$L$1000,3,FALSE),""),"")</f>
        <v/>
      </c>
      <c r="AQ413" s="41" t="str">
        <f>IF(AO413&lt;&gt;"",IF(AO413&lt;&gt;"LIBSETS_DROP_MECHANIC_MONSTER_NAME",VLOOKUP(AO413,'LibSets constants'!$I$4:$L$1000,4,FALSE),""),"")</f>
        <v/>
      </c>
      <c r="AR413" s="3" t="str">
        <f>IF(G413&lt;&gt;"LIBSETS_SETTYPE_BATTLEGROUND",IF(G413&lt;&gt;"LIBSETS_SETTYPE_SPECIAL",IF(AS413&lt;&gt;"",VLOOKUP(AS413,'ESO zone constants'!$D$3:$H$4951,5,FALSE),""),""),"")</f>
        <v/>
      </c>
      <c r="AT413" s="42"/>
      <c r="AU413" s="41" t="str">
        <f>IF(AT413&lt;&gt;"",IF(AT413&lt;&gt;"LIBSETS_DROP_MECHANIC_MONSTER_NAME",VLOOKUP(AT413,'LibSets constants'!$I$4:$L$1000,3,FALSE),""),"")</f>
        <v/>
      </c>
      <c r="AV413" s="41" t="str">
        <f>IF(AT413&lt;&gt;"",IF(AT413&lt;&gt;"LIBSETS_DROP_MECHANIC_MONSTER_NAME",VLOOKUP(AT413,'LibSets constants'!$I$4:$L$1000,4,FALSE),""),"")</f>
        <v/>
      </c>
      <c r="AW413" s="21" t="str">
        <f t="shared" si="37"/>
        <v>[124] = {wayshrines={184,184,184,}, dlcId=DLC_BASE_GAME</v>
      </c>
      <c r="AX413" s="21" t="str">
        <f t="shared" si="38"/>
        <v>, zoneIds={11}, veteran=false</v>
      </c>
      <c r="AY413" s="21" t="str">
        <f t="shared" si="39"/>
        <v>, setType=LIBSETS_SETTYPE_DUNGEON</v>
      </c>
      <c r="AZ413" s="21" t="str">
        <f t="shared" si="40"/>
        <v>},</v>
      </c>
      <c r="BA413" s="21" t="str">
        <f t="shared" si="41"/>
        <v xml:space="preserve"> --The Worm's Raiment / Garderobe des Wurms   [Vaults of Madness]</v>
      </c>
    </row>
    <row r="414" spans="1:53" x14ac:dyDescent="0.25">
      <c r="A414" s="12">
        <v>311</v>
      </c>
      <c r="B414" t="s">
        <v>1216</v>
      </c>
      <c r="C414" t="s">
        <v>1217</v>
      </c>
      <c r="D414" s="3">
        <f t="shared" si="36"/>
        <v>311</v>
      </c>
      <c r="G414" s="8" t="s">
        <v>1652</v>
      </c>
      <c r="I414" t="s">
        <v>97</v>
      </c>
      <c r="J414" t="s">
        <v>97</v>
      </c>
      <c r="K414">
        <v>184</v>
      </c>
      <c r="L414">
        <v>184</v>
      </c>
      <c r="M414">
        <v>184</v>
      </c>
      <c r="N414">
        <v>0</v>
      </c>
      <c r="O414" s="70" t="s">
        <v>47</v>
      </c>
      <c r="P414" s="3">
        <f>IF(AND(G414&lt;&gt;"LIBSETS_SETTYPE_BATTLEGROUND",G414&lt;&gt;"LIBSETS_SETTYPE_SPECIAL",G414&lt;&gt;"LIBSETS_SETTYPE_MYTHIC"), IF(Q414&lt;&gt;"",VLOOKUP(Q414,'ESO zone constants'!$D$3:$H$9999,5,FALSE),""),"")</f>
        <v>11</v>
      </c>
      <c r="Q414" t="str">
        <f>IF(AND(O414&lt;&gt;"",NOT(ISERROR(O414))),O414, IF(AND(K414&lt;&gt;"",K414&gt;0,NOT(ISERROR(K414))),VLOOKUP(K414,'ESO wayshrine node constants'!$A$3:$D$9986,4,FALSE),""))</f>
        <v>Vaults of Madness</v>
      </c>
      <c r="S414" s="19" t="str">
        <f>IF(AND(R414&lt;&gt;"",NOT(ISERROR(R414))),R414,IF(P414&lt;&gt;"",IF(NOT(ISERROR(VLOOKUP(P414,'ESO Dungeon constants'!$D$3:$H$9999,5,FALSE))),VLOOKUP(P414,'ESO Dungeon constants'!$D$3:$I$9999,6,FALSE),VLOOKUP(P414,'ESO zone constants'!$H$3:$K$9985,4,FALSE)),""))</f>
        <v>DLC_BASE_GAME</v>
      </c>
      <c r="T414" s="3" t="str">
        <f>IF(S414&lt;&gt;"",VLOOKUP(S414,'LibSets constants'!$B$4:$C$1000,2,FALSE),"")</f>
        <v>Included in base game</v>
      </c>
      <c r="V414" s="41" t="str">
        <f>IF(U414&lt;&gt;"",IF(U414&lt;&gt;"LIBSETS_DROP_MECHANIC_MONSTER_NAME",VLOOKUP(U414,'LibSets constants'!$I$4:$L$1000,3,FALSE),""),"")</f>
        <v/>
      </c>
      <c r="W414" s="41" t="str">
        <f>IF(U414&lt;&gt;"",IF(U414&lt;&gt;"LIBSETS_DROP_MECHANIC_MONSTER_NAME",VLOOKUP(U414,'LibSets constants'!$I$4:$L$1000,4,FALSE),""),"")</f>
        <v/>
      </c>
      <c r="X414" s="3" t="str">
        <f>IF(G414&lt;&gt;"LIBSETS_SETTYPE_BATTLEGROUND",IF(G414&lt;&gt;"LIBSETS_SETTYPE_SPECIAL",IF(Y414&lt;&gt;"",VLOOKUP(Y414,'ESO zone constants'!$D$3:$H$4951,5,FALSE),""),""),"")</f>
        <v/>
      </c>
      <c r="Z414" s="42"/>
      <c r="AA414" s="41" t="str">
        <f>IF(Z414&lt;&gt;"",IF(Z414&lt;&gt;"LIBSETS_DROP_MECHANIC_MONSTER_NAME",VLOOKUP(Z414,'LibSets constants'!$I$4:$L$1000,3,FALSE),""),"")</f>
        <v/>
      </c>
      <c r="AB414" s="41" t="str">
        <f>IF(Z414&lt;&gt;"",IF(Z414&lt;&gt;"LIBSETS_DROP_MECHANIC_MONSTER_NAME",VLOOKUP(Z414,'LibSets constants'!$I$4:$L$1000,4,FALSE),""),"")</f>
        <v/>
      </c>
      <c r="AC414" s="3" t="str">
        <f>IF(G414&lt;&gt;"LIBSETS_SETTYPE_BATTLEGROUND",IF(G414&lt;&gt;"LIBSETS_SETTYPE_SPECIAL",IF(AD414&lt;&gt;"",VLOOKUP(AD414,'ESO zone constants'!$D$3:$H$4951,5,FALSE),""),""),"")</f>
        <v/>
      </c>
      <c r="AE414" s="42"/>
      <c r="AF414" s="41" t="str">
        <f>IF(AE414&lt;&gt;"",IF(AE414&lt;&gt;"LIBSETS_DROP_MECHANIC_MONSTER_NAME",VLOOKUP(AE414,'LibSets constants'!$I$4:$L$1000,3,FALSE),""),"")</f>
        <v/>
      </c>
      <c r="AG414" s="41" t="str">
        <f>IF(AE414&lt;&gt;"",IF(AE414&lt;&gt;"LIBSETS_DROP_MECHANIC_MONSTER_NAME",VLOOKUP(AE414,'LibSets constants'!$I$4:$L$1000,4,FALSE),""),"")</f>
        <v/>
      </c>
      <c r="AH414" s="3" t="str">
        <f>IF(G414&lt;&gt;"LIBSETS_SETTYPE_BATTLEGROUND",IF(G414&lt;&gt;"LIBSETS_SETTYPE_SPECIAL",IF(AI414&lt;&gt;"",VLOOKUP(AI414,'ESO zone constants'!$D$3:$H$4951,5,FALSE),""),""),"")</f>
        <v/>
      </c>
      <c r="AJ414" s="42"/>
      <c r="AK414" s="41" t="str">
        <f>IF(AJ414&lt;&gt;"",IF(AJ414&lt;&gt;"LIBSETS_DROP_MECHANIC_MONSTER_NAME",VLOOKUP(AJ414,'LibSets constants'!$I$4:$L$1000,3,FALSE),""),"")</f>
        <v/>
      </c>
      <c r="AL414" s="41" t="str">
        <f>IF(AJ414&lt;&gt;"",IF(AJ414&lt;&gt;"LIBSETS_DROP_MECHANIC_MONSTER_NAME",VLOOKUP(AJ414,'LibSets constants'!$I$4:$L$1000,4,FALSE),""),"")</f>
        <v/>
      </c>
      <c r="AM414" s="3" t="str">
        <f>IF(G414&lt;&gt;"LIBSETS_SETTYPE_BATTLEGROUND",IF(G414&lt;&gt;"LIBSETS_SETTYPE_SPECIAL",IF(AN414&lt;&gt;"",VLOOKUP(AN414,'ESO zone constants'!$D$3:$H$4951,5,FALSE),""),""),"")</f>
        <v/>
      </c>
      <c r="AO414" s="42"/>
      <c r="AP414" s="41" t="str">
        <f>IF(AO414&lt;&gt;"",IF(AO414&lt;&gt;"LIBSETS_DROP_MECHANIC_MONSTER_NAME",VLOOKUP(AO414,'LibSets constants'!$I$4:$L$1000,3,FALSE),""),"")</f>
        <v/>
      </c>
      <c r="AQ414" s="41" t="str">
        <f>IF(AO414&lt;&gt;"",IF(AO414&lt;&gt;"LIBSETS_DROP_MECHANIC_MONSTER_NAME",VLOOKUP(AO414,'LibSets constants'!$I$4:$L$1000,4,FALSE),""),"")</f>
        <v/>
      </c>
      <c r="AR414" s="3" t="str">
        <f>IF(G414&lt;&gt;"LIBSETS_SETTYPE_BATTLEGROUND",IF(G414&lt;&gt;"LIBSETS_SETTYPE_SPECIAL",IF(AS414&lt;&gt;"",VLOOKUP(AS414,'ESO zone constants'!$D$3:$H$4951,5,FALSE),""),""),"")</f>
        <v/>
      </c>
      <c r="AT414" s="42"/>
      <c r="AU414" s="41" t="str">
        <f>IF(AT414&lt;&gt;"",IF(AT414&lt;&gt;"LIBSETS_DROP_MECHANIC_MONSTER_NAME",VLOOKUP(AT414,'LibSets constants'!$I$4:$L$1000,3,FALSE),""),"")</f>
        <v/>
      </c>
      <c r="AV414" s="41" t="str">
        <f>IF(AT414&lt;&gt;"",IF(AT414&lt;&gt;"LIBSETS_DROP_MECHANIC_MONSTER_NAME",VLOOKUP(AT414,'LibSets constants'!$I$4:$L$1000,4,FALSE),""),"")</f>
        <v/>
      </c>
      <c r="AW414" s="21" t="str">
        <f t="shared" si="37"/>
        <v>[311] = {wayshrines={184,184,184,}, dlcId=DLC_BASE_GAME</v>
      </c>
      <c r="AX414" s="21" t="str">
        <f t="shared" si="38"/>
        <v>, zoneIds={11}, veteran=false</v>
      </c>
      <c r="AY414" s="21" t="str">
        <f t="shared" si="39"/>
        <v>, setType=LIBSETS_SETTYPE_DUNGEON</v>
      </c>
      <c r="AZ414" s="21" t="str">
        <f t="shared" si="40"/>
        <v>},</v>
      </c>
      <c r="BA414" s="21" t="str">
        <f t="shared" si="41"/>
        <v xml:space="preserve"> --Rattlecage / Klapperkäfig   [Vaults of Madness]</v>
      </c>
    </row>
    <row r="415" spans="1:53" x14ac:dyDescent="0.25">
      <c r="A415" s="12">
        <v>77</v>
      </c>
      <c r="B415" t="s">
        <v>844</v>
      </c>
      <c r="C415" t="s">
        <v>845</v>
      </c>
      <c r="D415" s="3">
        <f t="shared" si="36"/>
        <v>77</v>
      </c>
      <c r="E415" s="43"/>
      <c r="G415" s="8" t="s">
        <v>1652</v>
      </c>
      <c r="I415" t="s">
        <v>97</v>
      </c>
      <c r="J415" t="s">
        <v>97</v>
      </c>
      <c r="K415">
        <v>196</v>
      </c>
      <c r="L415">
        <v>196</v>
      </c>
      <c r="M415">
        <v>196</v>
      </c>
      <c r="N415">
        <v>0</v>
      </c>
      <c r="O415" s="70" t="s">
        <v>68</v>
      </c>
      <c r="P415" s="3">
        <f>IF(AND(G415&lt;&gt;"LIBSETS_SETTYPE_BATTLEGROUND",G415&lt;&gt;"LIBSETS_SETTYPE_SPECIAL",G415&lt;&gt;"LIBSETS_SETTYPE_MYTHIC"), IF(Q415&lt;&gt;"",VLOOKUP(Q415,'ESO zone constants'!$D$3:$H$9999,5,FALSE),""),"")</f>
        <v>22</v>
      </c>
      <c r="Q415" t="str">
        <f>IF(AND(O415&lt;&gt;"",NOT(ISERROR(O415))),O415, IF(AND(K415&lt;&gt;"",K415&gt;0,NOT(ISERROR(K415))),VLOOKUP(K415,'ESO wayshrine node constants'!$A$3:$D$9986,4,FALSE),""))</f>
        <v>Volenfell</v>
      </c>
      <c r="S415" s="19" t="str">
        <f>IF(AND(R415&lt;&gt;"",NOT(ISERROR(R415))),R415,IF(P415&lt;&gt;"",IF(NOT(ISERROR(VLOOKUP(P415,'ESO Dungeon constants'!$D$3:$H$9999,5,FALSE))),VLOOKUP(P415,'ESO Dungeon constants'!$D$3:$I$9999,6,FALSE),VLOOKUP(P415,'ESO zone constants'!$H$3:$K$9985,4,FALSE)),""))</f>
        <v>DLC_BASE_GAME</v>
      </c>
      <c r="T415" s="3" t="str">
        <f>IF(S415&lt;&gt;"",VLOOKUP(S415,'LibSets constants'!$B$4:$C$1000,2,FALSE),"")</f>
        <v>Included in base game</v>
      </c>
      <c r="V415" s="41" t="str">
        <f>IF(U415&lt;&gt;"",IF(U415&lt;&gt;"LIBSETS_DROP_MECHANIC_MONSTER_NAME",VLOOKUP(U415,'LibSets constants'!$I$4:$L$1000,3,FALSE),""),"")</f>
        <v/>
      </c>
      <c r="W415" s="41" t="str">
        <f>IF(U415&lt;&gt;"",IF(U415&lt;&gt;"LIBSETS_DROP_MECHANIC_MONSTER_NAME",VLOOKUP(U415,'LibSets constants'!$I$4:$L$1000,4,FALSE),""),"")</f>
        <v/>
      </c>
      <c r="X415" s="3" t="str">
        <f>IF(G415&lt;&gt;"LIBSETS_SETTYPE_BATTLEGROUND",IF(G415&lt;&gt;"LIBSETS_SETTYPE_SPECIAL",IF(Y415&lt;&gt;"",VLOOKUP(Y415,'ESO zone constants'!$D$3:$H$4951,5,FALSE),""),""),"")</f>
        <v/>
      </c>
      <c r="Z415" s="42"/>
      <c r="AA415" s="41" t="str">
        <f>IF(Z415&lt;&gt;"",IF(Z415&lt;&gt;"LIBSETS_DROP_MECHANIC_MONSTER_NAME",VLOOKUP(Z415,'LibSets constants'!$I$4:$L$1000,3,FALSE),""),"")</f>
        <v/>
      </c>
      <c r="AB415" s="41" t="str">
        <f>IF(Z415&lt;&gt;"",IF(Z415&lt;&gt;"LIBSETS_DROP_MECHANIC_MONSTER_NAME",VLOOKUP(Z415,'LibSets constants'!$I$4:$L$1000,4,FALSE),""),"")</f>
        <v/>
      </c>
      <c r="AC415" s="3" t="str">
        <f>IF(G415&lt;&gt;"LIBSETS_SETTYPE_BATTLEGROUND",IF(G415&lt;&gt;"LIBSETS_SETTYPE_SPECIAL",IF(AD415&lt;&gt;"",VLOOKUP(AD415,'ESO zone constants'!$D$3:$H$4951,5,FALSE),""),""),"")</f>
        <v/>
      </c>
      <c r="AE415" s="42"/>
      <c r="AF415" s="41" t="str">
        <f>IF(AE415&lt;&gt;"",IF(AE415&lt;&gt;"LIBSETS_DROP_MECHANIC_MONSTER_NAME",VLOOKUP(AE415,'LibSets constants'!$I$4:$L$1000,3,FALSE),""),"")</f>
        <v/>
      </c>
      <c r="AG415" s="41" t="str">
        <f>IF(AE415&lt;&gt;"",IF(AE415&lt;&gt;"LIBSETS_DROP_MECHANIC_MONSTER_NAME",VLOOKUP(AE415,'LibSets constants'!$I$4:$L$1000,4,FALSE),""),"")</f>
        <v/>
      </c>
      <c r="AH415" s="3" t="str">
        <f>IF(G415&lt;&gt;"LIBSETS_SETTYPE_BATTLEGROUND",IF(G415&lt;&gt;"LIBSETS_SETTYPE_SPECIAL",IF(AI415&lt;&gt;"",VLOOKUP(AI415,'ESO zone constants'!$D$3:$H$4951,5,FALSE),""),""),"")</f>
        <v/>
      </c>
      <c r="AJ415" s="42"/>
      <c r="AK415" s="41" t="str">
        <f>IF(AJ415&lt;&gt;"",IF(AJ415&lt;&gt;"LIBSETS_DROP_MECHANIC_MONSTER_NAME",VLOOKUP(AJ415,'LibSets constants'!$I$4:$L$1000,3,FALSE),""),"")</f>
        <v/>
      </c>
      <c r="AL415" s="41" t="str">
        <f>IF(AJ415&lt;&gt;"",IF(AJ415&lt;&gt;"LIBSETS_DROP_MECHANIC_MONSTER_NAME",VLOOKUP(AJ415,'LibSets constants'!$I$4:$L$1000,4,FALSE),""),"")</f>
        <v/>
      </c>
      <c r="AM415" s="3" t="str">
        <f>IF(G415&lt;&gt;"LIBSETS_SETTYPE_BATTLEGROUND",IF(G415&lt;&gt;"LIBSETS_SETTYPE_SPECIAL",IF(AN415&lt;&gt;"",VLOOKUP(AN415,'ESO zone constants'!$D$3:$H$4951,5,FALSE),""),""),"")</f>
        <v/>
      </c>
      <c r="AO415" s="42"/>
      <c r="AP415" s="41" t="str">
        <f>IF(AO415&lt;&gt;"",IF(AO415&lt;&gt;"LIBSETS_DROP_MECHANIC_MONSTER_NAME",VLOOKUP(AO415,'LibSets constants'!$I$4:$L$1000,3,FALSE),""),"")</f>
        <v/>
      </c>
      <c r="AQ415" s="41" t="str">
        <f>IF(AO415&lt;&gt;"",IF(AO415&lt;&gt;"LIBSETS_DROP_MECHANIC_MONSTER_NAME",VLOOKUP(AO415,'LibSets constants'!$I$4:$L$1000,4,FALSE),""),"")</f>
        <v/>
      </c>
      <c r="AR415" s="3" t="str">
        <f>IF(G415&lt;&gt;"LIBSETS_SETTYPE_BATTLEGROUND",IF(G415&lt;&gt;"LIBSETS_SETTYPE_SPECIAL",IF(AS415&lt;&gt;"",VLOOKUP(AS415,'ESO zone constants'!$D$3:$H$4951,5,FALSE),""),""),"")</f>
        <v/>
      </c>
      <c r="AT415" s="42"/>
      <c r="AU415" s="41" t="str">
        <f>IF(AT415&lt;&gt;"",IF(AT415&lt;&gt;"LIBSETS_DROP_MECHANIC_MONSTER_NAME",VLOOKUP(AT415,'LibSets constants'!$I$4:$L$1000,3,FALSE),""),"")</f>
        <v/>
      </c>
      <c r="AV415" s="41" t="str">
        <f>IF(AT415&lt;&gt;"",IF(AT415&lt;&gt;"LIBSETS_DROP_MECHANIC_MONSTER_NAME",VLOOKUP(AT415,'LibSets constants'!$I$4:$L$1000,4,FALSE),""),"")</f>
        <v/>
      </c>
      <c r="AW415" s="21" t="str">
        <f t="shared" si="37"/>
        <v>[77] = {wayshrines={196,196,196,}, dlcId=DLC_BASE_GAME</v>
      </c>
      <c r="AX415" s="21" t="str">
        <f t="shared" si="38"/>
        <v>, zoneIds={22}, veteran=false</v>
      </c>
      <c r="AY415" s="21" t="str">
        <f t="shared" si="39"/>
        <v>, setType=LIBSETS_SETTYPE_DUNGEON</v>
      </c>
      <c r="AZ415" s="21" t="str">
        <f t="shared" si="40"/>
        <v>},</v>
      </c>
      <c r="BA415" s="21" t="str">
        <f t="shared" si="41"/>
        <v xml:space="preserve"> --Crusader / Glaubenskrieger   [Volenfell]</v>
      </c>
    </row>
    <row r="416" spans="1:53" x14ac:dyDescent="0.25">
      <c r="A416" s="12">
        <v>102</v>
      </c>
      <c r="B416" t="s">
        <v>894</v>
      </c>
      <c r="C416" t="s">
        <v>895</v>
      </c>
      <c r="D416" s="3">
        <f t="shared" si="36"/>
        <v>102</v>
      </c>
      <c r="G416" s="8" t="s">
        <v>1652</v>
      </c>
      <c r="I416" t="s">
        <v>97</v>
      </c>
      <c r="J416" t="s">
        <v>97</v>
      </c>
      <c r="K416">
        <v>196</v>
      </c>
      <c r="L416">
        <v>196</v>
      </c>
      <c r="M416">
        <v>196</v>
      </c>
      <c r="N416">
        <v>0</v>
      </c>
      <c r="O416" s="70" t="s">
        <v>68</v>
      </c>
      <c r="P416" s="3">
        <f>IF(AND(G416&lt;&gt;"LIBSETS_SETTYPE_BATTLEGROUND",G416&lt;&gt;"LIBSETS_SETTYPE_SPECIAL",G416&lt;&gt;"LIBSETS_SETTYPE_MYTHIC"), IF(Q416&lt;&gt;"",VLOOKUP(Q416,'ESO zone constants'!$D$3:$H$9999,5,FALSE),""),"")</f>
        <v>22</v>
      </c>
      <c r="Q416" t="str">
        <f>IF(AND(O416&lt;&gt;"",NOT(ISERROR(O416))),O416, IF(AND(K416&lt;&gt;"",K416&gt;0,NOT(ISERROR(K416))),VLOOKUP(K416,'ESO wayshrine node constants'!$A$3:$D$9986,4,FALSE),""))</f>
        <v>Volenfell</v>
      </c>
      <c r="S416" s="19" t="str">
        <f>IF(AND(R416&lt;&gt;"",NOT(ISERROR(R416))),R416,IF(P416&lt;&gt;"",IF(NOT(ISERROR(VLOOKUP(P416,'ESO Dungeon constants'!$D$3:$H$9999,5,FALSE))),VLOOKUP(P416,'ESO Dungeon constants'!$D$3:$I$9999,6,FALSE),VLOOKUP(P416,'ESO zone constants'!$H$3:$K$9985,4,FALSE)),""))</f>
        <v>DLC_BASE_GAME</v>
      </c>
      <c r="T416" s="3" t="str">
        <f>IF(S416&lt;&gt;"",VLOOKUP(S416,'LibSets constants'!$B$4:$C$1000,2,FALSE),"")</f>
        <v>Included in base game</v>
      </c>
      <c r="V416" s="41" t="str">
        <f>IF(U416&lt;&gt;"",IF(U416&lt;&gt;"LIBSETS_DROP_MECHANIC_MONSTER_NAME",VLOOKUP(U416,'LibSets constants'!$I$4:$L$1000,3,FALSE),""),"")</f>
        <v/>
      </c>
      <c r="W416" s="41" t="str">
        <f>IF(U416&lt;&gt;"",IF(U416&lt;&gt;"LIBSETS_DROP_MECHANIC_MONSTER_NAME",VLOOKUP(U416,'LibSets constants'!$I$4:$L$1000,4,FALSE),""),"")</f>
        <v/>
      </c>
      <c r="X416" s="3" t="str">
        <f>IF(G416&lt;&gt;"LIBSETS_SETTYPE_BATTLEGROUND",IF(G416&lt;&gt;"LIBSETS_SETTYPE_SPECIAL",IF(Y416&lt;&gt;"",VLOOKUP(Y416,'ESO zone constants'!$D$3:$H$4951,5,FALSE),""),""),"")</f>
        <v/>
      </c>
      <c r="Z416" s="42"/>
      <c r="AA416" s="41" t="str">
        <f>IF(Z416&lt;&gt;"",IF(Z416&lt;&gt;"LIBSETS_DROP_MECHANIC_MONSTER_NAME",VLOOKUP(Z416,'LibSets constants'!$I$4:$L$1000,3,FALSE),""),"")</f>
        <v/>
      </c>
      <c r="AB416" s="41" t="str">
        <f>IF(Z416&lt;&gt;"",IF(Z416&lt;&gt;"LIBSETS_DROP_MECHANIC_MONSTER_NAME",VLOOKUP(Z416,'LibSets constants'!$I$4:$L$1000,4,FALSE),""),"")</f>
        <v/>
      </c>
      <c r="AC416" s="3" t="str">
        <f>IF(G416&lt;&gt;"LIBSETS_SETTYPE_BATTLEGROUND",IF(G416&lt;&gt;"LIBSETS_SETTYPE_SPECIAL",IF(AD416&lt;&gt;"",VLOOKUP(AD416,'ESO zone constants'!$D$3:$H$4951,5,FALSE),""),""),"")</f>
        <v/>
      </c>
      <c r="AE416" s="42"/>
      <c r="AF416" s="41" t="str">
        <f>IF(AE416&lt;&gt;"",IF(AE416&lt;&gt;"LIBSETS_DROP_MECHANIC_MONSTER_NAME",VLOOKUP(AE416,'LibSets constants'!$I$4:$L$1000,3,FALSE),""),"")</f>
        <v/>
      </c>
      <c r="AG416" s="41" t="str">
        <f>IF(AE416&lt;&gt;"",IF(AE416&lt;&gt;"LIBSETS_DROP_MECHANIC_MONSTER_NAME",VLOOKUP(AE416,'LibSets constants'!$I$4:$L$1000,4,FALSE),""),"")</f>
        <v/>
      </c>
      <c r="AH416" s="3" t="str">
        <f>IF(G416&lt;&gt;"LIBSETS_SETTYPE_BATTLEGROUND",IF(G416&lt;&gt;"LIBSETS_SETTYPE_SPECIAL",IF(AI416&lt;&gt;"",VLOOKUP(AI416,'ESO zone constants'!$D$3:$H$4951,5,FALSE),""),""),"")</f>
        <v/>
      </c>
      <c r="AJ416" s="42"/>
      <c r="AK416" s="41" t="str">
        <f>IF(AJ416&lt;&gt;"",IF(AJ416&lt;&gt;"LIBSETS_DROP_MECHANIC_MONSTER_NAME",VLOOKUP(AJ416,'LibSets constants'!$I$4:$L$1000,3,FALSE),""),"")</f>
        <v/>
      </c>
      <c r="AL416" s="41" t="str">
        <f>IF(AJ416&lt;&gt;"",IF(AJ416&lt;&gt;"LIBSETS_DROP_MECHANIC_MONSTER_NAME",VLOOKUP(AJ416,'LibSets constants'!$I$4:$L$1000,4,FALSE),""),"")</f>
        <v/>
      </c>
      <c r="AM416" s="3" t="str">
        <f>IF(G416&lt;&gt;"LIBSETS_SETTYPE_BATTLEGROUND",IF(G416&lt;&gt;"LIBSETS_SETTYPE_SPECIAL",IF(AN416&lt;&gt;"",VLOOKUP(AN416,'ESO zone constants'!$D$3:$H$4951,5,FALSE),""),""),"")</f>
        <v/>
      </c>
      <c r="AO416" s="42"/>
      <c r="AP416" s="41" t="str">
        <f>IF(AO416&lt;&gt;"",IF(AO416&lt;&gt;"LIBSETS_DROP_MECHANIC_MONSTER_NAME",VLOOKUP(AO416,'LibSets constants'!$I$4:$L$1000,3,FALSE),""),"")</f>
        <v/>
      </c>
      <c r="AQ416" s="41" t="str">
        <f>IF(AO416&lt;&gt;"",IF(AO416&lt;&gt;"LIBSETS_DROP_MECHANIC_MONSTER_NAME",VLOOKUP(AO416,'LibSets constants'!$I$4:$L$1000,4,FALSE),""),"")</f>
        <v/>
      </c>
      <c r="AR416" s="3" t="str">
        <f>IF(G416&lt;&gt;"LIBSETS_SETTYPE_BATTLEGROUND",IF(G416&lt;&gt;"LIBSETS_SETTYPE_SPECIAL",IF(AS416&lt;&gt;"",VLOOKUP(AS416,'ESO zone constants'!$D$3:$H$4951,5,FALSE),""),""),"")</f>
        <v/>
      </c>
      <c r="AT416" s="42"/>
      <c r="AU416" s="41" t="str">
        <f>IF(AT416&lt;&gt;"",IF(AT416&lt;&gt;"LIBSETS_DROP_MECHANIC_MONSTER_NAME",VLOOKUP(AT416,'LibSets constants'!$I$4:$L$1000,3,FALSE),""),"")</f>
        <v/>
      </c>
      <c r="AV416" s="41" t="str">
        <f>IF(AT416&lt;&gt;"",IF(AT416&lt;&gt;"LIBSETS_DROP_MECHANIC_MONSTER_NAME",VLOOKUP(AT416,'LibSets constants'!$I$4:$L$1000,4,FALSE),""),"")</f>
        <v/>
      </c>
      <c r="AW416" s="21" t="str">
        <f t="shared" si="37"/>
        <v>[102] = {wayshrines={196,196,196,}, dlcId=DLC_BASE_GAME</v>
      </c>
      <c r="AX416" s="21" t="str">
        <f t="shared" si="38"/>
        <v>, zoneIds={22}, veteran=false</v>
      </c>
      <c r="AY416" s="21" t="str">
        <f t="shared" si="39"/>
        <v>, setType=LIBSETS_SETTYPE_DUNGEON</v>
      </c>
      <c r="AZ416" s="21" t="str">
        <f t="shared" si="40"/>
        <v>},</v>
      </c>
      <c r="BA416" s="21" t="str">
        <f t="shared" si="41"/>
        <v xml:space="preserve"> --Duneripper's Scales / Schuppen des Dünenbrechers   [Volenfell]</v>
      </c>
    </row>
    <row r="417" spans="1:53" x14ac:dyDescent="0.25">
      <c r="A417" s="12">
        <v>305</v>
      </c>
      <c r="B417" t="s">
        <v>1206</v>
      </c>
      <c r="C417" t="s">
        <v>1207</v>
      </c>
      <c r="D417" s="3">
        <f t="shared" si="36"/>
        <v>305</v>
      </c>
      <c r="G417" s="8" t="s">
        <v>1652</v>
      </c>
      <c r="I417" t="s">
        <v>97</v>
      </c>
      <c r="J417" t="s">
        <v>97</v>
      </c>
      <c r="K417">
        <v>196</v>
      </c>
      <c r="L417">
        <v>196</v>
      </c>
      <c r="M417">
        <v>196</v>
      </c>
      <c r="N417">
        <v>0</v>
      </c>
      <c r="O417" s="70" t="s">
        <v>68</v>
      </c>
      <c r="P417" s="3">
        <f>IF(AND(G417&lt;&gt;"LIBSETS_SETTYPE_BATTLEGROUND",G417&lt;&gt;"LIBSETS_SETTYPE_SPECIAL",G417&lt;&gt;"LIBSETS_SETTYPE_MYTHIC"), IF(Q417&lt;&gt;"",VLOOKUP(Q417,'ESO zone constants'!$D$3:$H$9999,5,FALSE),""),"")</f>
        <v>22</v>
      </c>
      <c r="Q417" t="str">
        <f>IF(AND(O417&lt;&gt;"",NOT(ISERROR(O417))),O417, IF(AND(K417&lt;&gt;"",K417&gt;0,NOT(ISERROR(K417))),VLOOKUP(K417,'ESO wayshrine node constants'!$A$3:$D$9986,4,FALSE),""))</f>
        <v>Volenfell</v>
      </c>
      <c r="S417" s="19" t="str">
        <f>IF(AND(R417&lt;&gt;"",NOT(ISERROR(R417))),R417,IF(P417&lt;&gt;"",IF(NOT(ISERROR(VLOOKUP(P417,'ESO Dungeon constants'!$D$3:$H$9999,5,FALSE))),VLOOKUP(P417,'ESO Dungeon constants'!$D$3:$I$9999,6,FALSE),VLOOKUP(P417,'ESO zone constants'!$H$3:$K$9985,4,FALSE)),""))</f>
        <v>DLC_BASE_GAME</v>
      </c>
      <c r="T417" s="3" t="str">
        <f>IF(S417&lt;&gt;"",VLOOKUP(S417,'LibSets constants'!$B$4:$C$1000,2,FALSE),"")</f>
        <v>Included in base game</v>
      </c>
      <c r="V417" s="41" t="str">
        <f>IF(U417&lt;&gt;"",IF(U417&lt;&gt;"LIBSETS_DROP_MECHANIC_MONSTER_NAME",VLOOKUP(U417,'LibSets constants'!$I$4:$L$1000,3,FALSE),""),"")</f>
        <v/>
      </c>
      <c r="W417" s="41" t="str">
        <f>IF(U417&lt;&gt;"",IF(U417&lt;&gt;"LIBSETS_DROP_MECHANIC_MONSTER_NAME",VLOOKUP(U417,'LibSets constants'!$I$4:$L$1000,4,FALSE),""),"")</f>
        <v/>
      </c>
      <c r="X417" s="3" t="str">
        <f>IF(G417&lt;&gt;"LIBSETS_SETTYPE_BATTLEGROUND",IF(G417&lt;&gt;"LIBSETS_SETTYPE_SPECIAL",IF(Y417&lt;&gt;"",VLOOKUP(Y417,'ESO zone constants'!$D$3:$H$4951,5,FALSE),""),""),"")</f>
        <v/>
      </c>
      <c r="Z417" s="42"/>
      <c r="AA417" s="41" t="str">
        <f>IF(Z417&lt;&gt;"",IF(Z417&lt;&gt;"LIBSETS_DROP_MECHANIC_MONSTER_NAME",VLOOKUP(Z417,'LibSets constants'!$I$4:$L$1000,3,FALSE),""),"")</f>
        <v/>
      </c>
      <c r="AB417" s="41" t="str">
        <f>IF(Z417&lt;&gt;"",IF(Z417&lt;&gt;"LIBSETS_DROP_MECHANIC_MONSTER_NAME",VLOOKUP(Z417,'LibSets constants'!$I$4:$L$1000,4,FALSE),""),"")</f>
        <v/>
      </c>
      <c r="AC417" s="3" t="str">
        <f>IF(G417&lt;&gt;"LIBSETS_SETTYPE_BATTLEGROUND",IF(G417&lt;&gt;"LIBSETS_SETTYPE_SPECIAL",IF(AD417&lt;&gt;"",VLOOKUP(AD417,'ESO zone constants'!$D$3:$H$4951,5,FALSE),""),""),"")</f>
        <v/>
      </c>
      <c r="AE417" s="42"/>
      <c r="AF417" s="41" t="str">
        <f>IF(AE417&lt;&gt;"",IF(AE417&lt;&gt;"LIBSETS_DROP_MECHANIC_MONSTER_NAME",VLOOKUP(AE417,'LibSets constants'!$I$4:$L$1000,3,FALSE),""),"")</f>
        <v/>
      </c>
      <c r="AG417" s="41" t="str">
        <f>IF(AE417&lt;&gt;"",IF(AE417&lt;&gt;"LIBSETS_DROP_MECHANIC_MONSTER_NAME",VLOOKUP(AE417,'LibSets constants'!$I$4:$L$1000,4,FALSE),""),"")</f>
        <v/>
      </c>
      <c r="AH417" s="3" t="str">
        <f>IF(G417&lt;&gt;"LIBSETS_SETTYPE_BATTLEGROUND",IF(G417&lt;&gt;"LIBSETS_SETTYPE_SPECIAL",IF(AI417&lt;&gt;"",VLOOKUP(AI417,'ESO zone constants'!$D$3:$H$4951,5,FALSE),""),""),"")</f>
        <v/>
      </c>
      <c r="AJ417" s="42"/>
      <c r="AK417" s="41" t="str">
        <f>IF(AJ417&lt;&gt;"",IF(AJ417&lt;&gt;"LIBSETS_DROP_MECHANIC_MONSTER_NAME",VLOOKUP(AJ417,'LibSets constants'!$I$4:$L$1000,3,FALSE),""),"")</f>
        <v/>
      </c>
      <c r="AL417" s="41" t="str">
        <f>IF(AJ417&lt;&gt;"",IF(AJ417&lt;&gt;"LIBSETS_DROP_MECHANIC_MONSTER_NAME",VLOOKUP(AJ417,'LibSets constants'!$I$4:$L$1000,4,FALSE),""),"")</f>
        <v/>
      </c>
      <c r="AM417" s="3" t="str">
        <f>IF(G417&lt;&gt;"LIBSETS_SETTYPE_BATTLEGROUND",IF(G417&lt;&gt;"LIBSETS_SETTYPE_SPECIAL",IF(AN417&lt;&gt;"",VLOOKUP(AN417,'ESO zone constants'!$D$3:$H$4951,5,FALSE),""),""),"")</f>
        <v/>
      </c>
      <c r="AO417" s="42"/>
      <c r="AP417" s="41" t="str">
        <f>IF(AO417&lt;&gt;"",IF(AO417&lt;&gt;"LIBSETS_DROP_MECHANIC_MONSTER_NAME",VLOOKUP(AO417,'LibSets constants'!$I$4:$L$1000,3,FALSE),""),"")</f>
        <v/>
      </c>
      <c r="AQ417" s="41" t="str">
        <f>IF(AO417&lt;&gt;"",IF(AO417&lt;&gt;"LIBSETS_DROP_MECHANIC_MONSTER_NAME",VLOOKUP(AO417,'LibSets constants'!$I$4:$L$1000,4,FALSE),""),"")</f>
        <v/>
      </c>
      <c r="AR417" s="3" t="str">
        <f>IF(G417&lt;&gt;"LIBSETS_SETTYPE_BATTLEGROUND",IF(G417&lt;&gt;"LIBSETS_SETTYPE_SPECIAL",IF(AS417&lt;&gt;"",VLOOKUP(AS417,'ESO zone constants'!$D$3:$H$4951,5,FALSE),""),""),"")</f>
        <v/>
      </c>
      <c r="AT417" s="42"/>
      <c r="AU417" s="41" t="str">
        <f>IF(AT417&lt;&gt;"",IF(AT417&lt;&gt;"LIBSETS_DROP_MECHANIC_MONSTER_NAME",VLOOKUP(AT417,'LibSets constants'!$I$4:$L$1000,3,FALSE),""),"")</f>
        <v/>
      </c>
      <c r="AV417" s="41" t="str">
        <f>IF(AT417&lt;&gt;"",IF(AT417&lt;&gt;"LIBSETS_DROP_MECHANIC_MONSTER_NAME",VLOOKUP(AT417,'LibSets constants'!$I$4:$L$1000,4,FALSE),""),"")</f>
        <v/>
      </c>
      <c r="AW417" s="21" t="str">
        <f t="shared" si="37"/>
        <v>[305] = {wayshrines={196,196,196,}, dlcId=DLC_BASE_GAME</v>
      </c>
      <c r="AX417" s="21" t="str">
        <f t="shared" si="38"/>
        <v>, zoneIds={22}, veteran=false</v>
      </c>
      <c r="AY417" s="21" t="str">
        <f t="shared" si="39"/>
        <v>, setType=LIBSETS_SETTYPE_DUNGEON</v>
      </c>
      <c r="AZ417" s="21" t="str">
        <f t="shared" si="40"/>
        <v>},</v>
      </c>
      <c r="BA417" s="21" t="str">
        <f t="shared" si="41"/>
        <v xml:space="preserve"> --Treasure Hunter / Schatzjäger   [Volenfell]</v>
      </c>
    </row>
    <row r="418" spans="1:53" x14ac:dyDescent="0.25">
      <c r="A418" s="5">
        <v>478</v>
      </c>
      <c r="B418" t="s">
        <v>1849</v>
      </c>
      <c r="C418" t="s">
        <v>1841</v>
      </c>
      <c r="D418" s="3">
        <f t="shared" si="36"/>
        <v>478</v>
      </c>
      <c r="G418" s="3" t="s">
        <v>1654</v>
      </c>
      <c r="H418">
        <v>3</v>
      </c>
      <c r="I418" t="s">
        <v>1641</v>
      </c>
      <c r="J418" t="s">
        <v>97</v>
      </c>
      <c r="K418">
        <v>-1</v>
      </c>
      <c r="L418">
        <v>-1</v>
      </c>
      <c r="M418">
        <v>-1</v>
      </c>
      <c r="N418">
        <v>0</v>
      </c>
      <c r="O418" s="70" t="s">
        <v>1838</v>
      </c>
      <c r="P418" s="3">
        <f>IF(AND(G418&lt;&gt;"LIBSETS_SETTYPE_BATTLEGROUND",G418&lt;&gt;"LIBSETS_SETTYPE_SPECIAL",G418&lt;&gt;"LIBSETS_SETTYPE_MYTHIC"), IF(Q418&lt;&gt;"",VLOOKUP(Q418,'ESO zone constants'!$D$3:$H$9999,5,FALSE),""),"")</f>
        <v>1152</v>
      </c>
      <c r="Q418" t="str">
        <f>IF(AND(O418&lt;&gt;"",NOT(ISERROR(O418))),O418, IF(AND(K418&lt;&gt;"",K418&gt;0,NOT(ISERROR(K418))),VLOOKUP(K418,'ESO wayshrine node constants'!$A$3:$D$9986,4,FALSE),""))</f>
        <v>Icereach</v>
      </c>
      <c r="S418" s="19" t="str">
        <f>IF(AND(R418&lt;&gt;"",NOT(ISERROR(R418))),R418,IF(P418&lt;&gt;"",IF(NOT(ISERROR(VLOOKUP(P418,'ESO Dungeon constants'!$D$3:$H$9999,5,FALSE))),VLOOKUP(P418,'ESO Dungeon constants'!$D$3:$I$9999,6,FALSE),VLOOKUP(P418,'ESO zone constants'!$H$3:$K$9985,4,FALSE)),""))</f>
        <v>DLC_HARROWSTORM</v>
      </c>
      <c r="T418" s="3" t="str">
        <f>IF(S418&lt;&gt;"",VLOOKUP(S418,'LibSets constants'!$B$4:$C$1000,2,FALSE),"")</f>
        <v>Harrowstorm</v>
      </c>
      <c r="U418" s="33" t="s">
        <v>1726</v>
      </c>
      <c r="V418" s="43" t="s">
        <v>1841</v>
      </c>
      <c r="W418" s="43" t="s">
        <v>1849</v>
      </c>
      <c r="X418" s="3" t="str">
        <f>IF(G418&lt;&gt;"LIBSETS_SETTYPE_BATTLEGROUND",IF(G418&lt;&gt;"LIBSETS_SETTYPE_SPECIAL",IF(Y418&lt;&gt;"",VLOOKUP(Y418,'ESO zone constants'!$D$3:$H$4951,5,FALSE),""),""),"")</f>
        <v/>
      </c>
      <c r="Z418" s="43"/>
      <c r="AA418" s="43"/>
      <c r="AB418" s="43"/>
      <c r="AC418" s="3" t="str">
        <f>IF(G418&lt;&gt;"LIBSETS_SETTYPE_BATTLEGROUND",IF(G418&lt;&gt;"LIBSETS_SETTYPE_SPECIAL",IF(AD418&lt;&gt;"",VLOOKUP(AD418,'ESO zone constants'!$D$3:$H$4951,5,FALSE),""),""),"")</f>
        <v/>
      </c>
      <c r="AE418" s="43"/>
      <c r="AF418" s="43"/>
      <c r="AG418" s="43"/>
      <c r="AH418" s="3" t="str">
        <f>IF(G418&lt;&gt;"LIBSETS_SETTYPE_BATTLEGROUND",IF(G418&lt;&gt;"LIBSETS_SETTYPE_SPECIAL",IF(AI418&lt;&gt;"",VLOOKUP(AI418,'ESO zone constants'!$D$3:$H$4951,5,FALSE),""),""),"")</f>
        <v/>
      </c>
      <c r="AJ418" s="43"/>
      <c r="AK418" s="43"/>
      <c r="AL418" s="43"/>
      <c r="AM418" s="3" t="str">
        <f>IF(G418&lt;&gt;"LIBSETS_SETTYPE_BATTLEGROUND",IF(G418&lt;&gt;"LIBSETS_SETTYPE_SPECIAL",IF(AN418&lt;&gt;"",VLOOKUP(AN418,'ESO zone constants'!$D$3:$H$4951,5,FALSE),""),""),"")</f>
        <v/>
      </c>
      <c r="AO418" s="43"/>
      <c r="AP418" s="43"/>
      <c r="AQ418" s="43"/>
      <c r="AR418" s="3" t="str">
        <f>IF(G418&lt;&gt;"LIBSETS_SETTYPE_BATTLEGROUND",IF(G418&lt;&gt;"LIBSETS_SETTYPE_SPECIAL",IF(AS418&lt;&gt;"",VLOOKUP(AS418,'ESO zone constants'!$D$3:$H$4951,5,FALSE),""),""),"")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1850</v>
      </c>
      <c r="C419" t="s">
        <v>1845</v>
      </c>
      <c r="D419" s="3">
        <f t="shared" si="36"/>
        <v>479</v>
      </c>
      <c r="G419" s="3" t="s">
        <v>1654</v>
      </c>
      <c r="H419">
        <v>3</v>
      </c>
      <c r="I419" t="s">
        <v>1641</v>
      </c>
      <c r="J419" t="s">
        <v>97</v>
      </c>
      <c r="K419">
        <v>-1</v>
      </c>
      <c r="L419">
        <v>-1</v>
      </c>
      <c r="M419">
        <v>-1</v>
      </c>
      <c r="N419">
        <v>0</v>
      </c>
      <c r="O419" s="70" t="s">
        <v>1837</v>
      </c>
      <c r="P419" s="3">
        <f>IF(AND(G419&lt;&gt;"LIBSETS_SETTYPE_BATTLEGROUND",G419&lt;&gt;"LIBSETS_SETTYPE_SPECIAL",G419&lt;&gt;"LIBSETS_SETTYPE_MYTHIC"), IF(Q419&lt;&gt;"",VLOOKUP(Q419,'ESO zone constants'!$D$3:$H$9999,5,FALSE),""),"")</f>
        <v>1153</v>
      </c>
      <c r="Q419" t="str">
        <f>IF(AND(O419&lt;&gt;"",NOT(ISERROR(O419))),O419, IF(AND(K419&lt;&gt;"",K419&gt;0,NOT(ISERROR(K419))),VLOOKUP(K419,'ESO wayshrine node constants'!$A$3:$D$9986,4,FALSE),""))</f>
        <v>Unhallowed Grave</v>
      </c>
      <c r="S419" s="19" t="str">
        <f>IF(AND(R419&lt;&gt;"",NOT(ISERROR(R419))),R419,IF(P419&lt;&gt;"",IF(NOT(ISERROR(VLOOKUP(P419,'ESO Dungeon constants'!$D$3:$H$9999,5,FALSE))),VLOOKUP(P419,'ESO Dungeon constants'!$D$3:$I$9999,6,FALSE),VLOOKUP(P419,'ESO zone constants'!$H$3:$K$9985,4,FALSE)),""))</f>
        <v>DLC_HARROWSTORM</v>
      </c>
      <c r="T419" s="3" t="str">
        <f>IF(S419&lt;&gt;"",VLOOKUP(S419,'LibSets constants'!$B$4:$C$1000,2,FALSE),"")</f>
        <v>Harrowstorm</v>
      </c>
      <c r="U419" s="33" t="s">
        <v>1726</v>
      </c>
      <c r="V419" s="43" t="s">
        <v>1845</v>
      </c>
      <c r="W419" s="43" t="s">
        <v>1850</v>
      </c>
      <c r="X419" s="3" t="str">
        <f>IF(G419&lt;&gt;"LIBSETS_SETTYPE_BATTLEGROUND",IF(G419&lt;&gt;"LIBSETS_SETTYPE_SPECIAL",IF(Y419&lt;&gt;"",VLOOKUP(Y419,'ESO zone constants'!$D$3:$H$4951,5,FALSE),""),""),"")</f>
        <v/>
      </c>
      <c r="Z419" s="43"/>
      <c r="AA419" s="43"/>
      <c r="AB419" s="43"/>
      <c r="AC419" s="3" t="str">
        <f>IF(G419&lt;&gt;"LIBSETS_SETTYPE_BATTLEGROUND",IF(G419&lt;&gt;"LIBSETS_SETTYPE_SPECIAL",IF(AD419&lt;&gt;"",VLOOKUP(AD419,'ESO zone constants'!$D$3:$H$4951,5,FALSE),""),""),"")</f>
        <v/>
      </c>
      <c r="AE419" s="43"/>
      <c r="AF419" s="43"/>
      <c r="AG419" s="43"/>
      <c r="AH419" s="3" t="str">
        <f>IF(G419&lt;&gt;"LIBSETS_SETTYPE_BATTLEGROUND",IF(G419&lt;&gt;"LIBSETS_SETTYPE_SPECIAL",IF(AI419&lt;&gt;"",VLOOKUP(AI419,'ESO zone constants'!$D$3:$H$4951,5,FALSE),""),""),"")</f>
        <v/>
      </c>
      <c r="AJ419" s="43"/>
      <c r="AK419" s="43"/>
      <c r="AL419" s="43"/>
      <c r="AM419" s="3" t="str">
        <f>IF(G419&lt;&gt;"LIBSETS_SETTYPE_BATTLEGROUND",IF(G419&lt;&gt;"LIBSETS_SETTYPE_SPECIAL",IF(AN419&lt;&gt;"",VLOOKUP(AN419,'ESO zone constants'!$D$3:$H$4951,5,FALSE),""),""),"")</f>
        <v/>
      </c>
      <c r="AO419" s="43"/>
      <c r="AP419" s="43"/>
      <c r="AQ419" s="43"/>
      <c r="AR419" s="3" t="str">
        <f>IF(G419&lt;&gt;"LIBSETS_SETTYPE_BATTLEGROUND",IF(G419&lt;&gt;"LIBSETS_SETTYPE_SPECIAL",IF(AS419&lt;&gt;"",VLOOKUP(AS419,'ESO zone constants'!$D$3:$H$4951,5,FALSE),""),""),"")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1862</v>
      </c>
      <c r="C420" t="s">
        <v>1846</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constants'!$D$3:$H$9999,5,FALSE),""),"")</f>
        <v>181</v>
      </c>
      <c r="Q420" t="str">
        <f>IF(AND(O420&lt;&gt;"",NOT(ISERROR(O420))),O420, IF(AND(K420&lt;&gt;"",K420&gt;0,NOT(ISERROR(K420))),VLOOKUP(K420,'ESO wayshrine node constants'!$A$3:$D$9986,4,FALSE),""))</f>
        <v>Cyrodiil</v>
      </c>
      <c r="S420" s="19" t="str">
        <f>IF(AND(R420&lt;&gt;"",NOT(ISERROR(R420))),R420,IF(P420&lt;&gt;"",IF(NOT(ISERROR(VLOOKUP(P420,'ESO Dungeon constants'!$D$3:$H$9999,5,FALSE))),VLOOKUP(P420,'ESO Dungeon constants'!$D$3:$I$9999,6,FALSE),VLOOKUP(P420,'ESO zone constants'!$H$3:$K$9985,4,FALSE)),""))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constants'!$D$3:$H$4951,5,FALSE),""),""),"")</f>
        <v/>
      </c>
      <c r="Z420" s="43"/>
      <c r="AA420" s="43"/>
      <c r="AB420" s="43"/>
      <c r="AC420" s="3" t="str">
        <f>IF(G420&lt;&gt;"LIBSETS_SETTYPE_BATTLEGROUND",IF(G420&lt;&gt;"LIBSETS_SETTYPE_SPECIAL",IF(AD420&lt;&gt;"",VLOOKUP(AD420,'ESO zone constants'!$D$3:$H$4951,5,FALSE),""),""),"")</f>
        <v/>
      </c>
      <c r="AE420" s="43"/>
      <c r="AF420" s="43"/>
      <c r="AG420" s="43"/>
      <c r="AH420" s="3" t="str">
        <f>IF(G420&lt;&gt;"LIBSETS_SETTYPE_BATTLEGROUND",IF(G420&lt;&gt;"LIBSETS_SETTYPE_SPECIAL",IF(AI420&lt;&gt;"",VLOOKUP(AI420,'ESO zone constants'!$D$3:$H$4951,5,FALSE),""),""),"")</f>
        <v/>
      </c>
      <c r="AJ420" s="43"/>
      <c r="AK420" s="43"/>
      <c r="AL420" s="43"/>
      <c r="AM420" s="3" t="str">
        <f>IF(G420&lt;&gt;"LIBSETS_SETTYPE_BATTLEGROUND",IF(G420&lt;&gt;"LIBSETS_SETTYPE_SPECIAL",IF(AN420&lt;&gt;"",VLOOKUP(AN420,'ESO zone constants'!$D$3:$H$4951,5,FALSE),""),""),"")</f>
        <v/>
      </c>
      <c r="AO420" s="43"/>
      <c r="AP420" s="43"/>
      <c r="AQ420" s="43"/>
      <c r="AR420" s="3" t="str">
        <f>IF(G420&lt;&gt;"LIBSETS_SETTYPE_BATTLEGROUND",IF(G420&lt;&gt;"LIBSETS_SETTYPE_SPECIAL",IF(AS420&lt;&gt;"",VLOOKUP(AS420,'ESO zone constants'!$D$3:$H$4951,5,FALSE),""),""),"")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1863</v>
      </c>
      <c r="C421" t="s">
        <v>1847</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constants'!$D$3:$H$9999,5,FALSE),""),"")</f>
        <v>181</v>
      </c>
      <c r="Q421" t="str">
        <f>IF(AND(O421&lt;&gt;"",NOT(ISERROR(O421))),O421, IF(AND(K421&lt;&gt;"",K421&gt;0,NOT(ISERROR(K421))),VLOOKUP(K421,'ESO wayshrine node constants'!$A$3:$D$9986,4,FALSE),""))</f>
        <v>Cyrodiil</v>
      </c>
      <c r="S421" s="19" t="str">
        <f>IF(AND(R421&lt;&gt;"",NOT(ISERROR(R421))),R421,IF(P421&lt;&gt;"",IF(NOT(ISERROR(VLOOKUP(P421,'ESO Dungeon constants'!$D$3:$H$9999,5,FALSE))),VLOOKUP(P421,'ESO Dungeon constants'!$D$3:$I$9999,6,FALSE),VLOOKUP(P421,'ESO zone constants'!$H$3:$K$9985,4,FALSE)),""))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constants'!$D$3:$H$4951,5,FALSE),""),""),"")</f>
        <v/>
      </c>
      <c r="Z421" s="43"/>
      <c r="AA421" s="43"/>
      <c r="AB421" s="43"/>
      <c r="AC421" s="3" t="str">
        <f>IF(G421&lt;&gt;"LIBSETS_SETTYPE_BATTLEGROUND",IF(G421&lt;&gt;"LIBSETS_SETTYPE_SPECIAL",IF(AD421&lt;&gt;"",VLOOKUP(AD421,'ESO zone constants'!$D$3:$H$4951,5,FALSE),""),""),"")</f>
        <v/>
      </c>
      <c r="AE421" s="43"/>
      <c r="AF421" s="43"/>
      <c r="AG421" s="43"/>
      <c r="AH421" s="3" t="str">
        <f>IF(G421&lt;&gt;"LIBSETS_SETTYPE_BATTLEGROUND",IF(G421&lt;&gt;"LIBSETS_SETTYPE_SPECIAL",IF(AI421&lt;&gt;"",VLOOKUP(AI421,'ESO zone constants'!$D$3:$H$4951,5,FALSE),""),""),"")</f>
        <v/>
      </c>
      <c r="AJ421" s="43"/>
      <c r="AK421" s="43"/>
      <c r="AL421" s="43"/>
      <c r="AM421" s="3" t="str">
        <f>IF(G421&lt;&gt;"LIBSETS_SETTYPE_BATTLEGROUND",IF(G421&lt;&gt;"LIBSETS_SETTYPE_SPECIAL",IF(AN421&lt;&gt;"",VLOOKUP(AN421,'ESO zone constants'!$D$3:$H$4951,5,FALSE),""),""),"")</f>
        <v/>
      </c>
      <c r="AO421" s="43"/>
      <c r="AP421" s="43"/>
      <c r="AQ421" s="43"/>
      <c r="AR421" s="3" t="str">
        <f>IF(G421&lt;&gt;"LIBSETS_SETTYPE_BATTLEGROUND",IF(G421&lt;&gt;"LIBSETS_SETTYPE_SPECIAL",IF(AS421&lt;&gt;"",VLOOKUP(AS421,'ESO zone constants'!$D$3:$H$4951,5,FALSE),""),""),"")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1864</v>
      </c>
      <c r="C422" t="s">
        <v>1848</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constants'!$D$3:$H$9999,5,FALSE),""),"")</f>
        <v>181</v>
      </c>
      <c r="Q422" t="str">
        <f>IF(AND(O422&lt;&gt;"",NOT(ISERROR(O422))),O422, IF(AND(K422&lt;&gt;"",K422&gt;0,NOT(ISERROR(K422))),VLOOKUP(K422,'ESO wayshrine node constants'!$A$3:$D$9986,4,FALSE),""))</f>
        <v>Cyrodiil</v>
      </c>
      <c r="S422" s="19" t="str">
        <f>IF(AND(R422&lt;&gt;"",NOT(ISERROR(R422))),R422,IF(P422&lt;&gt;"",IF(NOT(ISERROR(VLOOKUP(P422,'ESO Dungeon constants'!$D$3:$H$9999,5,FALSE))),VLOOKUP(P422,'ESO Dungeon constants'!$D$3:$I$9999,6,FALSE),VLOOKUP(P422,'ESO zone constants'!$H$3:$K$9985,4,FALSE)),""))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constants'!$D$3:$H$4951,5,FALSE),""),""),"")</f>
        <v/>
      </c>
      <c r="Z422" s="43"/>
      <c r="AA422" s="43"/>
      <c r="AB422" s="43"/>
      <c r="AC422" s="3" t="str">
        <f>IF(G422&lt;&gt;"LIBSETS_SETTYPE_BATTLEGROUND",IF(G422&lt;&gt;"LIBSETS_SETTYPE_SPECIAL",IF(AD422&lt;&gt;"",VLOOKUP(AD422,'ESO zone constants'!$D$3:$H$4951,5,FALSE),""),""),"")</f>
        <v/>
      </c>
      <c r="AE422" s="43"/>
      <c r="AF422" s="43"/>
      <c r="AG422" s="43"/>
      <c r="AH422" s="3" t="str">
        <f>IF(G422&lt;&gt;"LIBSETS_SETTYPE_BATTLEGROUND",IF(G422&lt;&gt;"LIBSETS_SETTYPE_SPECIAL",IF(AI422&lt;&gt;"",VLOOKUP(AI422,'ESO zone constants'!$D$3:$H$4951,5,FALSE),""),""),"")</f>
        <v/>
      </c>
      <c r="AJ422" s="43"/>
      <c r="AK422" s="43"/>
      <c r="AL422" s="43"/>
      <c r="AM422" s="3" t="str">
        <f>IF(G422&lt;&gt;"LIBSETS_SETTYPE_BATTLEGROUND",IF(G422&lt;&gt;"LIBSETS_SETTYPE_SPECIAL",IF(AN422&lt;&gt;"",VLOOKUP(AN422,'ESO zone constants'!$D$3:$H$4951,5,FALSE),""),""),"")</f>
        <v/>
      </c>
      <c r="AO422" s="43"/>
      <c r="AP422" s="43"/>
      <c r="AQ422" s="43"/>
      <c r="AR422" s="3" t="str">
        <f>IF(G422&lt;&gt;"LIBSETS_SETTYPE_BATTLEGROUND",IF(G422&lt;&gt;"LIBSETS_SETTYPE_SPECIAL",IF(AS422&lt;&gt;"",VLOOKUP(AS422,'ESO zone constants'!$D$3:$H$4951,5,FALSE),""),""),"")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1968</v>
      </c>
      <c r="C423" t="s">
        <v>1968</v>
      </c>
      <c r="D423" s="3">
        <f t="shared" si="36"/>
        <v>483</v>
      </c>
      <c r="E423" s="62" t="s">
        <v>2043</v>
      </c>
      <c r="F423" s="30" t="s">
        <v>1639</v>
      </c>
      <c r="G423" s="8" t="s">
        <v>1657</v>
      </c>
      <c r="I423" t="s">
        <v>97</v>
      </c>
      <c r="J423" t="s">
        <v>97</v>
      </c>
      <c r="K423">
        <v>-1</v>
      </c>
      <c r="L423">
        <v>-1</v>
      </c>
      <c r="M423">
        <v>-1</v>
      </c>
      <c r="N423">
        <v>0</v>
      </c>
      <c r="O423" s="70" t="s">
        <v>1883</v>
      </c>
      <c r="P423" s="3" t="str">
        <f>IF(AND(G423&lt;&gt;"LIBSETS_SETTYPE_BATTLEGROUND",G423&lt;&gt;"LIBSETS_SETTYPE_SPECIAL",G423&lt;&gt;"LIBSETS_SETTYPE_MYTHIC"), IF(Q423&lt;&gt;"",VLOOKUP(Q423,'ESO zone constants'!$D$3:$H$9999,5,FALSE),""),"")</f>
        <v/>
      </c>
      <c r="Q423" t="str">
        <f>IF(AND(O423&lt;&gt;"",NOT(ISERROR(O423))),O423, IF(AND(K423&lt;&gt;"",K423&gt;0,NOT(ISERROR(K423))),VLOOKUP(K423,'ESO wayshrine node constants'!$A$3:$D$9986,4,FALSE),""))</f>
        <v>Western Skyrim</v>
      </c>
      <c r="S423" s="19" t="str">
        <f>IF(AND(R423&lt;&gt;"",NOT(ISERROR(R423))),R423,IF(P423&lt;&gt;"",IF(NOT(ISERROR(VLOOKUP(P423,'ESO Dungeon constants'!$D$3:$H$9999,5,FALSE))),VLOOKUP(P423,'ESO Dungeon constants'!$D$3:$I$9999,6,FALSE),VLOOKUP(P423,'ESO zone constants'!$H$3:$K$9985,4,FALSE)),""))</f>
        <v/>
      </c>
      <c r="T423" s="3" t="str">
        <f>IF(S423&lt;&gt;"",VLOOKUP(S423,'LibSets constants'!$B$4:$C$1000,2,FALSE),"")</f>
        <v/>
      </c>
      <c r="U423" s="33" t="s">
        <v>2052</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constants'!$D$3:$H$4951,5,FALSE),""),""),"")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constants'!$D$3:$H$4951,5,FALSE),""),""),"")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constants'!$D$3:$H$4951,5,FALSE),""),""),"")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constants'!$D$3:$H$4951,5,FALSE),""),""),"")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constants'!$D$3:$H$4951,5,FALSE),""),""),"")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1969</v>
      </c>
      <c r="C424" t="s">
        <v>1969</v>
      </c>
      <c r="D424" s="3">
        <f t="shared" si="36"/>
        <v>484</v>
      </c>
      <c r="E424" s="62" t="s">
        <v>2043</v>
      </c>
      <c r="F424" s="30" t="s">
        <v>1639</v>
      </c>
      <c r="G424" s="8" t="s">
        <v>1657</v>
      </c>
      <c r="I424" t="s">
        <v>97</v>
      </c>
      <c r="J424" t="s">
        <v>97</v>
      </c>
      <c r="K424">
        <v>-1</v>
      </c>
      <c r="L424">
        <v>-1</v>
      </c>
      <c r="M424">
        <v>-1</v>
      </c>
      <c r="N424">
        <v>0</v>
      </c>
      <c r="O424" s="70" t="s">
        <v>1883</v>
      </c>
      <c r="P424" s="3" t="str">
        <f>IF(AND(G424&lt;&gt;"LIBSETS_SETTYPE_BATTLEGROUND",G424&lt;&gt;"LIBSETS_SETTYPE_SPECIAL",G424&lt;&gt;"LIBSETS_SETTYPE_MYTHIC"), IF(Q424&lt;&gt;"",VLOOKUP(Q424,'ESO zone constants'!$D$3:$H$9999,5,FALSE),""),"")</f>
        <v/>
      </c>
      <c r="Q424" t="str">
        <f>IF(AND(O424&lt;&gt;"",NOT(ISERROR(O424))),O424, IF(AND(K424&lt;&gt;"",K424&gt;0,NOT(ISERROR(K424))),VLOOKUP(K424,'ESO wayshrine node constants'!$A$3:$D$9986,4,FALSE),""))</f>
        <v>Western Skyrim</v>
      </c>
      <c r="S424" s="19" t="str">
        <f>IF(AND(R424&lt;&gt;"",NOT(ISERROR(R424))),R424,IF(P424&lt;&gt;"",IF(NOT(ISERROR(VLOOKUP(P424,'ESO Dungeon constants'!$D$3:$H$9999,5,FALSE))),VLOOKUP(P424,'ESO Dungeon constants'!$D$3:$I$9999,6,FALSE),VLOOKUP(P424,'ESO zone constants'!$H$3:$K$9985,4,FALSE)),""))</f>
        <v/>
      </c>
      <c r="T424" s="3" t="str">
        <f>IF(S424&lt;&gt;"",VLOOKUP(S424,'LibSets constants'!$B$4:$C$1000,2,FALSE),"")</f>
        <v/>
      </c>
      <c r="U424" s="33" t="s">
        <v>2052</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constants'!$D$3:$H$4951,5,FALSE),""),""),"")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constants'!$D$3:$H$4951,5,FALSE),""),""),"")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constants'!$D$3:$H$4951,5,FALSE),""),""),"")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constants'!$D$3:$H$4951,5,FALSE),""),""),"")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constants'!$D$3:$H$4951,5,FALSE),""),""),"")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1970</v>
      </c>
      <c r="C425" t="s">
        <v>1970</v>
      </c>
      <c r="D425" s="3">
        <f t="shared" si="36"/>
        <v>485</v>
      </c>
      <c r="E425" s="62" t="s">
        <v>2043</v>
      </c>
      <c r="F425" s="30" t="s">
        <v>1639</v>
      </c>
      <c r="G425" s="8" t="s">
        <v>1657</v>
      </c>
      <c r="I425" t="s">
        <v>97</v>
      </c>
      <c r="J425" t="s">
        <v>97</v>
      </c>
      <c r="K425">
        <v>-1</v>
      </c>
      <c r="L425">
        <v>-1</v>
      </c>
      <c r="M425">
        <v>-1</v>
      </c>
      <c r="N425">
        <v>0</v>
      </c>
      <c r="O425" s="70" t="s">
        <v>1883</v>
      </c>
      <c r="P425" s="3" t="str">
        <f>IF(AND(G425&lt;&gt;"LIBSETS_SETTYPE_BATTLEGROUND",G425&lt;&gt;"LIBSETS_SETTYPE_SPECIAL",G425&lt;&gt;"LIBSETS_SETTYPE_MYTHIC"), IF(Q425&lt;&gt;"",VLOOKUP(Q425,'ESO zone constants'!$D$3:$H$9999,5,FALSE),""),"")</f>
        <v/>
      </c>
      <c r="Q425" t="str">
        <f>IF(AND(O425&lt;&gt;"",NOT(ISERROR(O425))),O425, IF(AND(K425&lt;&gt;"",K425&gt;0,NOT(ISERROR(K425))),VLOOKUP(K425,'ESO wayshrine node constants'!$A$3:$D$9986,4,FALSE),""))</f>
        <v>Western Skyrim</v>
      </c>
      <c r="S425" s="19" t="str">
        <f>IF(AND(R425&lt;&gt;"",NOT(ISERROR(R425))),R425,IF(P425&lt;&gt;"",IF(NOT(ISERROR(VLOOKUP(P425,'ESO Dungeon constants'!$D$3:$H$9999,5,FALSE))),VLOOKUP(P425,'ESO Dungeon constants'!$D$3:$I$9999,6,FALSE),VLOOKUP(P425,'ESO zone constants'!$H$3:$K$9985,4,FALSE)),""))</f>
        <v/>
      </c>
      <c r="T425" s="3" t="str">
        <f>IF(S425&lt;&gt;"",VLOOKUP(S425,'LibSets constants'!$B$4:$C$1000,2,FALSE),"")</f>
        <v/>
      </c>
      <c r="U425" s="33" t="s">
        <v>2052</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constants'!$D$3:$H$4951,5,FALSE),""),""),"")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constants'!$D$3:$H$4951,5,FALSE),""),""),"")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constants'!$D$3:$H$4951,5,FALSE),""),""),"")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constants'!$D$3:$H$4951,5,FALSE),""),""),"")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constants'!$D$3:$H$4951,5,FALSE),""),""),"")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1971</v>
      </c>
      <c r="C426" t="s">
        <v>1971</v>
      </c>
      <c r="D426" s="3">
        <f t="shared" si="36"/>
        <v>486</v>
      </c>
      <c r="E426" s="62" t="s">
        <v>2043</v>
      </c>
      <c r="F426" s="30" t="s">
        <v>1639</v>
      </c>
      <c r="G426" s="8" t="s">
        <v>1657</v>
      </c>
      <c r="I426" t="s">
        <v>97</v>
      </c>
      <c r="J426" t="s">
        <v>97</v>
      </c>
      <c r="K426">
        <v>-1</v>
      </c>
      <c r="L426">
        <v>-1</v>
      </c>
      <c r="M426">
        <v>-1</v>
      </c>
      <c r="N426">
        <v>0</v>
      </c>
      <c r="O426" s="70" t="s">
        <v>1883</v>
      </c>
      <c r="P426" s="3" t="str">
        <f>IF(AND(G426&lt;&gt;"LIBSETS_SETTYPE_BATTLEGROUND",G426&lt;&gt;"LIBSETS_SETTYPE_SPECIAL",G426&lt;&gt;"LIBSETS_SETTYPE_MYTHIC"), IF(Q426&lt;&gt;"",VLOOKUP(Q426,'ESO zone constants'!$D$3:$H$9999,5,FALSE),""),"")</f>
        <v/>
      </c>
      <c r="Q426" t="str">
        <f>IF(AND(O426&lt;&gt;"",NOT(ISERROR(O426))),O426, IF(AND(K426&lt;&gt;"",K426&gt;0,NOT(ISERROR(K426))),VLOOKUP(K426,'ESO wayshrine node constants'!$A$3:$D$9986,4,FALSE),""))</f>
        <v>Western Skyrim</v>
      </c>
      <c r="S426" s="19" t="str">
        <f>IF(AND(R426&lt;&gt;"",NOT(ISERROR(R426))),R426,IF(P426&lt;&gt;"",IF(NOT(ISERROR(VLOOKUP(P426,'ESO Dungeon constants'!$D$3:$H$9999,5,FALSE))),VLOOKUP(P426,'ESO Dungeon constants'!$D$3:$I$9999,6,FALSE),VLOOKUP(P426,'ESO zone constants'!$H$3:$K$9985,4,FALSE)),""))</f>
        <v/>
      </c>
      <c r="T426" s="3" t="str">
        <f>IF(S426&lt;&gt;"",VLOOKUP(S426,'LibSets constants'!$B$4:$C$1000,2,FALSE),"")</f>
        <v/>
      </c>
      <c r="U426" s="33" t="s">
        <v>2052</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constants'!$D$3:$H$4951,5,FALSE),""),""),"")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constants'!$D$3:$H$4951,5,FALSE),""),""),"")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constants'!$D$3:$H$4951,5,FALSE),""),""),"")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constants'!$D$3:$H$4951,5,FALSE),""),""),"")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constants'!$D$3:$H$4951,5,FALSE),""),""),"")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1973</v>
      </c>
      <c r="C427" t="s">
        <v>1972</v>
      </c>
      <c r="D427" s="3">
        <f t="shared" si="36"/>
        <v>487</v>
      </c>
      <c r="G427" s="8" t="s">
        <v>1655</v>
      </c>
      <c r="I427" t="s">
        <v>97</v>
      </c>
      <c r="J427" t="s">
        <v>97</v>
      </c>
      <c r="K427">
        <v>418</v>
      </c>
      <c r="L427">
        <v>419</v>
      </c>
      <c r="M427">
        <v>421</v>
      </c>
      <c r="N427">
        <v>0</v>
      </c>
      <c r="O427" s="70" t="s">
        <v>1883</v>
      </c>
      <c r="P427" s="3">
        <f>IF(AND(G427&lt;&gt;"LIBSETS_SETTYPE_BATTLEGROUND",G427&lt;&gt;"LIBSETS_SETTYPE_SPECIAL",G427&lt;&gt;"LIBSETS_SETTYPE_MYTHIC"), IF(Q427&lt;&gt;"",VLOOKUP(Q427,'ESO zone constants'!$D$3:$H$9999,5,FALSE),""),"")</f>
        <v>1160</v>
      </c>
      <c r="Q427" t="str">
        <f>IF(AND(O427&lt;&gt;"",NOT(ISERROR(O427))),O427, IF(AND(K427&lt;&gt;"",K427&gt;0,NOT(ISERROR(K427))),VLOOKUP(K427,'ESO wayshrine node constants'!$A$3:$D$9986,4,FALSE),""))</f>
        <v>Western Skyrim</v>
      </c>
      <c r="S427" s="19" t="str">
        <f>IF(AND(R427&lt;&gt;"",NOT(ISERROR(R427))),R427,IF(P427&lt;&gt;"",IF(NOT(ISERROR(VLOOKUP(P427,'ESO Dungeon constants'!$D$3:$H$9999,5,FALSE))),VLOOKUP(P427,'ESO Dungeon constants'!$D$3:$I$9999,6,FALSE),VLOOKUP(P427,'ESO zone constants'!$H$3:$K$9985,4,FALSE)),""))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constants'!$D$3:$H$4951,5,FALSE),""),""),"")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constants'!$D$3:$H$4951,5,FALSE),""),""),"")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constants'!$D$3:$H$4951,5,FALSE),""),""),"")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constants'!$D$3:$H$4951,5,FALSE),""),""),"")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constants'!$D$3:$H$4951,5,FALSE),""),""),"")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1974</v>
      </c>
      <c r="C428" t="s">
        <v>1975</v>
      </c>
      <c r="D428" s="3">
        <f t="shared" si="36"/>
        <v>488</v>
      </c>
      <c r="G428" s="8" t="s">
        <v>1655</v>
      </c>
      <c r="I428" t="s">
        <v>97</v>
      </c>
      <c r="J428" t="s">
        <v>97</v>
      </c>
      <c r="K428">
        <v>418</v>
      </c>
      <c r="L428">
        <v>419</v>
      </c>
      <c r="M428">
        <v>421</v>
      </c>
      <c r="N428">
        <v>0</v>
      </c>
      <c r="O428" s="70" t="s">
        <v>1883</v>
      </c>
      <c r="P428" s="3">
        <f>IF(AND(G428&lt;&gt;"LIBSETS_SETTYPE_BATTLEGROUND",G428&lt;&gt;"LIBSETS_SETTYPE_SPECIAL",G428&lt;&gt;"LIBSETS_SETTYPE_MYTHIC"), IF(Q428&lt;&gt;"",VLOOKUP(Q428,'ESO zone constants'!$D$3:$H$9999,5,FALSE),""),"")</f>
        <v>1160</v>
      </c>
      <c r="Q428" t="str">
        <f>IF(AND(O428&lt;&gt;"",NOT(ISERROR(O428))),O428, IF(AND(K428&lt;&gt;"",K428&gt;0,NOT(ISERROR(K428))),VLOOKUP(K428,'ESO wayshrine node constants'!$A$3:$D$9986,4,FALSE),""))</f>
        <v>Western Skyrim</v>
      </c>
      <c r="S428" s="19" t="str">
        <f>IF(AND(R428&lt;&gt;"",NOT(ISERROR(R428))),R428,IF(P428&lt;&gt;"",IF(NOT(ISERROR(VLOOKUP(P428,'ESO Dungeon constants'!$D$3:$H$9999,5,FALSE))),VLOOKUP(P428,'ESO Dungeon constants'!$D$3:$I$9999,6,FALSE),VLOOKUP(P428,'ESO zone constants'!$H$3:$K$9985,4,FALSE)),""))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constants'!$D$3:$H$4951,5,FALSE),""),""),"")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constants'!$D$3:$H$4951,5,FALSE),""),""),"")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constants'!$D$3:$H$4951,5,FALSE),""),""),"")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constants'!$D$3:$H$4951,5,FALSE),""),""),"")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constants'!$D$3:$H$4951,5,FALSE),""),""),"")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1976</v>
      </c>
      <c r="C429" t="s">
        <v>1977</v>
      </c>
      <c r="D429" s="3">
        <f t="shared" si="36"/>
        <v>489</v>
      </c>
      <c r="G429" s="8" t="s">
        <v>1655</v>
      </c>
      <c r="I429" t="s">
        <v>97</v>
      </c>
      <c r="J429" t="s">
        <v>97</v>
      </c>
      <c r="K429">
        <v>418</v>
      </c>
      <c r="L429">
        <v>419</v>
      </c>
      <c r="M429">
        <v>421</v>
      </c>
      <c r="N429">
        <v>0</v>
      </c>
      <c r="O429" s="70" t="s">
        <v>1883</v>
      </c>
      <c r="P429" s="3">
        <f>IF(AND(G429&lt;&gt;"LIBSETS_SETTYPE_BATTLEGROUND",G429&lt;&gt;"LIBSETS_SETTYPE_SPECIAL",G429&lt;&gt;"LIBSETS_SETTYPE_MYTHIC"), IF(Q429&lt;&gt;"",VLOOKUP(Q429,'ESO zone constants'!$D$3:$H$9999,5,FALSE),""),"")</f>
        <v>1160</v>
      </c>
      <c r="Q429" t="str">
        <f>IF(AND(O429&lt;&gt;"",NOT(ISERROR(O429))),O429, IF(AND(K429&lt;&gt;"",K429&gt;0,NOT(ISERROR(K429))),VLOOKUP(K429,'ESO wayshrine node constants'!$A$3:$D$9986,4,FALSE),""))</f>
        <v>Western Skyrim</v>
      </c>
      <c r="S429" s="19" t="str">
        <f>IF(AND(R429&lt;&gt;"",NOT(ISERROR(R429))),R429,IF(P429&lt;&gt;"",IF(NOT(ISERROR(VLOOKUP(P429,'ESO Dungeon constants'!$D$3:$H$9999,5,FALSE))),VLOOKUP(P429,'ESO Dungeon constants'!$D$3:$I$9999,6,FALSE),VLOOKUP(P429,'ESO zone constants'!$H$3:$K$9985,4,FALSE)),""))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constants'!$D$3:$H$4951,5,FALSE),""),""),"")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constants'!$D$3:$H$4951,5,FALSE),""),""),"")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constants'!$D$3:$H$4951,5,FALSE),""),""),"")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constants'!$D$3:$H$4951,5,FALSE),""),""),"")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constants'!$D$3:$H$4951,5,FALSE),""),""),"")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1978</v>
      </c>
      <c r="C430" t="s">
        <v>1979</v>
      </c>
      <c r="D430" s="3">
        <f t="shared" si="36"/>
        <v>490</v>
      </c>
      <c r="G430" s="8" t="s">
        <v>1649</v>
      </c>
      <c r="I430" t="s">
        <v>97</v>
      </c>
      <c r="J430" t="s">
        <v>97</v>
      </c>
      <c r="K430">
        <v>418</v>
      </c>
      <c r="L430">
        <v>418</v>
      </c>
      <c r="M430">
        <v>418</v>
      </c>
      <c r="N430">
        <v>5</v>
      </c>
      <c r="P430" s="3">
        <f>IF(AND(G430&lt;&gt;"LIBSETS_SETTYPE_BATTLEGROUND",G430&lt;&gt;"LIBSETS_SETTYPE_SPECIAL",G430&lt;&gt;"LIBSETS_SETTYPE_MYTHIC"), IF(Q430&lt;&gt;"",VLOOKUP(Q430,'ESO zone constants'!$D$3:$H$9999,5,FALSE),""),"")</f>
        <v>1160</v>
      </c>
      <c r="Q430" t="str">
        <f>IF(AND(O430&lt;&gt;"",NOT(ISERROR(O430))),O430, IF(AND(K430&lt;&gt;"",K430&gt;0,NOT(ISERROR(K430))),VLOOKUP(K430,'ESO wayshrine node constants'!$A$3:$D$9986,4,FALSE),""))</f>
        <v>Western Skyrim</v>
      </c>
      <c r="S430" s="19" t="str">
        <f>IF(AND(R430&lt;&gt;"",NOT(ISERROR(R430))),R430,IF(P430&lt;&gt;"",IF(NOT(ISERROR(VLOOKUP(P430,'ESO Dungeon constants'!$D$3:$H$9999,5,FALSE))),VLOOKUP(P430,'ESO Dungeon constants'!$D$3:$I$9999,6,FALSE),VLOOKUP(P430,'ESO zone constants'!$H$3:$K$9985,4,FALSE)),""))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constants'!$D$3:$H$4951,5,FALSE),""),""),"")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constants'!$D$3:$H$4951,5,FALSE),""),""),"")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constants'!$D$3:$H$4951,5,FALSE),""),""),"")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constants'!$D$3:$H$4951,5,FALSE),""),""),"")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constants'!$D$3:$H$4951,5,FALSE),""),""),"")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1980</v>
      </c>
      <c r="C431" t="s">
        <v>1981</v>
      </c>
      <c r="D431" s="3">
        <f t="shared" si="36"/>
        <v>491</v>
      </c>
      <c r="G431" s="8" t="s">
        <v>1649</v>
      </c>
      <c r="I431" t="s">
        <v>97</v>
      </c>
      <c r="J431" t="s">
        <v>97</v>
      </c>
      <c r="K431">
        <v>417</v>
      </c>
      <c r="L431">
        <v>417</v>
      </c>
      <c r="M431">
        <v>417</v>
      </c>
      <c r="N431">
        <v>7</v>
      </c>
      <c r="P431" s="3">
        <f>IF(AND(G431&lt;&gt;"LIBSETS_SETTYPE_BATTLEGROUND",G431&lt;&gt;"LIBSETS_SETTYPE_SPECIAL",G431&lt;&gt;"LIBSETS_SETTYPE_MYTHIC"), IF(Q431&lt;&gt;"",VLOOKUP(Q431,'ESO zone constants'!$D$3:$H$9999,5,FALSE),""),"")</f>
        <v>1160</v>
      </c>
      <c r="Q431" t="str">
        <f>IF(AND(O431&lt;&gt;"",NOT(ISERROR(O431))),O431, IF(AND(K431&lt;&gt;"",K431&gt;0,NOT(ISERROR(K431))),VLOOKUP(K431,'ESO wayshrine node constants'!$A$3:$D$9986,4,FALSE),""))</f>
        <v>Western Skyrim</v>
      </c>
      <c r="S431" s="19" t="str">
        <f>IF(AND(R431&lt;&gt;"",NOT(ISERROR(R431))),R431,IF(P431&lt;&gt;"",IF(NOT(ISERROR(VLOOKUP(P431,'ESO Dungeon constants'!$D$3:$H$9999,5,FALSE))),VLOOKUP(P431,'ESO Dungeon constants'!$D$3:$I$9999,6,FALSE),VLOOKUP(P431,'ESO zone constants'!$H$3:$K$9985,4,FALSE)),""))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constants'!$D$3:$H$4951,5,FALSE),""),""),"")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constants'!$D$3:$H$4951,5,FALSE),""),""),"")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constants'!$D$3:$H$4951,5,FALSE),""),""),"")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constants'!$D$3:$H$4951,5,FALSE),""),""),"")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constants'!$D$3:$H$4951,5,FALSE),""),""),"")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1982</v>
      </c>
      <c r="C432" t="s">
        <v>1983</v>
      </c>
      <c r="D432" s="3">
        <f t="shared" si="36"/>
        <v>492</v>
      </c>
      <c r="G432" s="8" t="s">
        <v>1656</v>
      </c>
      <c r="I432" t="s">
        <v>97</v>
      </c>
      <c r="J432" t="s">
        <v>97</v>
      </c>
      <c r="K432">
        <v>434</v>
      </c>
      <c r="L432">
        <v>434</v>
      </c>
      <c r="M432">
        <v>434</v>
      </c>
      <c r="N432">
        <v>0</v>
      </c>
      <c r="O432" s="70" t="s">
        <v>1902</v>
      </c>
      <c r="P432" s="3">
        <f>IF(AND(G432&lt;&gt;"LIBSETS_SETTYPE_BATTLEGROUND",G432&lt;&gt;"LIBSETS_SETTYPE_SPECIAL",G432&lt;&gt;"LIBSETS_SETTYPE_MYTHIC"), IF(Q432&lt;&gt;"",VLOOKUP(Q432,'ESO zone constants'!$D$3:$H$9999,5,FALSE),""),"")</f>
        <v>1196</v>
      </c>
      <c r="Q432" t="str">
        <f>IF(AND(O432&lt;&gt;"",NOT(ISERROR(O432))),O432, IF(AND(K432&lt;&gt;"",K432&gt;0,NOT(ISERROR(K432))),VLOOKUP(K432,'ESO wayshrine node constants'!$A$3:$D$9986,4,FALSE),""))</f>
        <v>Kyne's Aegis</v>
      </c>
      <c r="S432" s="19" t="str">
        <f>IF(AND(R432&lt;&gt;"",NOT(ISERROR(R432))),R432,IF(P432&lt;&gt;"",IF(NOT(ISERROR(VLOOKUP(P432,'ESO Dungeon constants'!$D$3:$H$9999,5,FALSE))),VLOOKUP(P432,'ESO Dungeon constants'!$D$3:$I$9999,6,FALSE),VLOOKUP(P432,'ESO zone constants'!$H$3:$K$9985,4,FALSE)),""))</f>
        <v>DLC_GREYMOOR</v>
      </c>
      <c r="T432" s="3" t="str">
        <f>IF(S432&lt;&gt;"",VLOOKUP(S432,'LibSets constants'!$B$4:$C$1000,2,FALSE),"")</f>
        <v>Greymoor</v>
      </c>
      <c r="U432" s="33" t="s">
        <v>1726</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constants'!$D$3:$H$4951,5,FALSE),""),""),"")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constants'!$D$3:$H$4951,5,FALSE),""),""),"")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constants'!$D$3:$H$4951,5,FALSE),""),""),"")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constants'!$D$3:$H$4951,5,FALSE),""),""),"")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constants'!$D$3:$H$4951,5,FALSE),""),""),"")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1984</v>
      </c>
      <c r="C433" t="s">
        <v>1985</v>
      </c>
      <c r="D433" s="3">
        <f t="shared" si="36"/>
        <v>493</v>
      </c>
      <c r="G433" s="8" t="s">
        <v>1656</v>
      </c>
      <c r="I433" t="s">
        <v>98</v>
      </c>
      <c r="J433" t="s">
        <v>97</v>
      </c>
      <c r="K433">
        <v>434</v>
      </c>
      <c r="L433">
        <v>434</v>
      </c>
      <c r="M433">
        <v>434</v>
      </c>
      <c r="N433">
        <v>0</v>
      </c>
      <c r="O433" s="70" t="s">
        <v>1902</v>
      </c>
      <c r="P433" s="3">
        <f>IF(AND(G433&lt;&gt;"LIBSETS_SETTYPE_BATTLEGROUND",G433&lt;&gt;"LIBSETS_SETTYPE_SPECIAL",G433&lt;&gt;"LIBSETS_SETTYPE_MYTHIC"), IF(Q433&lt;&gt;"",VLOOKUP(Q433,'ESO zone constants'!$D$3:$H$9999,5,FALSE),""),"")</f>
        <v>1196</v>
      </c>
      <c r="Q433" t="str">
        <f>IF(AND(O433&lt;&gt;"",NOT(ISERROR(O433))),O433, IF(AND(K433&lt;&gt;"",K433&gt;0,NOT(ISERROR(K433))),VLOOKUP(K433,'ESO wayshrine node constants'!$A$3:$D$9986,4,FALSE),""))</f>
        <v>Kyne's Aegis</v>
      </c>
      <c r="S433" s="19" t="str">
        <f>IF(AND(R433&lt;&gt;"",NOT(ISERROR(R433))),R433,IF(P433&lt;&gt;"",IF(NOT(ISERROR(VLOOKUP(P433,'ESO Dungeon constants'!$D$3:$H$9999,5,FALSE))),VLOOKUP(P433,'ESO Dungeon constants'!$D$3:$I$9999,6,FALSE),VLOOKUP(P433,'ESO zone constants'!$H$3:$K$9985,4,FALSE)),""))</f>
        <v>DLC_GREYMOOR</v>
      </c>
      <c r="T433" s="3" t="str">
        <f>IF(S433&lt;&gt;"",VLOOKUP(S433,'LibSets constants'!$B$4:$C$1000,2,FALSE),"")</f>
        <v>Greymoor</v>
      </c>
      <c r="U433" s="33" t="s">
        <v>1726</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constants'!$D$3:$H$4951,5,FALSE),""),""),"")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constants'!$D$3:$H$4951,5,FALSE),""),""),"")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constants'!$D$3:$H$4951,5,FALSE),""),""),"")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constants'!$D$3:$H$4951,5,FALSE),""),""),"")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constants'!$D$3:$H$4951,5,FALSE),""),""),"")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1986</v>
      </c>
      <c r="C434" t="s">
        <v>1987</v>
      </c>
      <c r="D434" s="3">
        <f t="shared" si="36"/>
        <v>494</v>
      </c>
      <c r="G434" s="8" t="s">
        <v>1656</v>
      </c>
      <c r="I434" t="s">
        <v>97</v>
      </c>
      <c r="J434" t="s">
        <v>97</v>
      </c>
      <c r="K434">
        <v>434</v>
      </c>
      <c r="L434">
        <v>434</v>
      </c>
      <c r="M434">
        <v>434</v>
      </c>
      <c r="N434">
        <v>0</v>
      </c>
      <c r="O434" s="70" t="s">
        <v>1902</v>
      </c>
      <c r="P434" s="3">
        <f>IF(AND(G434&lt;&gt;"LIBSETS_SETTYPE_BATTLEGROUND",G434&lt;&gt;"LIBSETS_SETTYPE_SPECIAL",G434&lt;&gt;"LIBSETS_SETTYPE_MYTHIC"), IF(Q434&lt;&gt;"",VLOOKUP(Q434,'ESO zone constants'!$D$3:$H$9999,5,FALSE),""),"")</f>
        <v>1196</v>
      </c>
      <c r="Q434" t="str">
        <f>IF(AND(O434&lt;&gt;"",NOT(ISERROR(O434))),O434, IF(AND(K434&lt;&gt;"",K434&gt;0,NOT(ISERROR(K434))),VLOOKUP(K434,'ESO wayshrine node constants'!$A$3:$D$9986,4,FALSE),""))</f>
        <v>Kyne's Aegis</v>
      </c>
      <c r="S434" s="19" t="str">
        <f>IF(AND(R434&lt;&gt;"",NOT(ISERROR(R434))),R434,IF(P434&lt;&gt;"",IF(NOT(ISERROR(VLOOKUP(P434,'ESO Dungeon constants'!$D$3:$H$9999,5,FALSE))),VLOOKUP(P434,'ESO Dungeon constants'!$D$3:$I$9999,6,FALSE),VLOOKUP(P434,'ESO zone constants'!$H$3:$K$9985,4,FALSE)),""))</f>
        <v>DLC_GREYMOOR</v>
      </c>
      <c r="T434" s="3" t="str">
        <f>IF(S434&lt;&gt;"",VLOOKUP(S434,'LibSets constants'!$B$4:$C$1000,2,FALSE),"")</f>
        <v>Greymoor</v>
      </c>
      <c r="U434" s="33" t="s">
        <v>1726</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constants'!$D$3:$H$4951,5,FALSE),""),""),"")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constants'!$D$3:$H$4951,5,FALSE),""),""),"")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constants'!$D$3:$H$4951,5,FALSE),""),""),"")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constants'!$D$3:$H$4951,5,FALSE),""),""),"")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constants'!$D$3:$H$4951,5,FALSE),""),""),"")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1988</v>
      </c>
      <c r="C435" t="s">
        <v>1989</v>
      </c>
      <c r="D435" s="3">
        <f t="shared" si="36"/>
        <v>495</v>
      </c>
      <c r="G435" s="8" t="s">
        <v>1656</v>
      </c>
      <c r="I435" t="s">
        <v>98</v>
      </c>
      <c r="J435" t="s">
        <v>97</v>
      </c>
      <c r="K435">
        <v>434</v>
      </c>
      <c r="L435">
        <v>434</v>
      </c>
      <c r="M435">
        <v>434</v>
      </c>
      <c r="N435">
        <v>0</v>
      </c>
      <c r="O435" s="70" t="s">
        <v>1902</v>
      </c>
      <c r="P435" s="3">
        <f>IF(AND(G435&lt;&gt;"LIBSETS_SETTYPE_BATTLEGROUND",G435&lt;&gt;"LIBSETS_SETTYPE_SPECIAL",G435&lt;&gt;"LIBSETS_SETTYPE_MYTHIC"), IF(Q435&lt;&gt;"",VLOOKUP(Q435,'ESO zone constants'!$D$3:$H$9999,5,FALSE),""),"")</f>
        <v>1196</v>
      </c>
      <c r="Q435" t="str">
        <f>IF(AND(O435&lt;&gt;"",NOT(ISERROR(O435))),O435, IF(AND(K435&lt;&gt;"",K435&gt;0,NOT(ISERROR(K435))),VLOOKUP(K435,'ESO wayshrine node constants'!$A$3:$D$9986,4,FALSE),""))</f>
        <v>Kyne's Aegis</v>
      </c>
      <c r="S435" s="19" t="str">
        <f>IF(AND(R435&lt;&gt;"",NOT(ISERROR(R435))),R435,IF(P435&lt;&gt;"",IF(NOT(ISERROR(VLOOKUP(P435,'ESO Dungeon constants'!$D$3:$H$9999,5,FALSE))),VLOOKUP(P435,'ESO Dungeon constants'!$D$3:$I$9999,6,FALSE),VLOOKUP(P435,'ESO zone constants'!$H$3:$K$9985,4,FALSE)),""))</f>
        <v>DLC_GREYMOOR</v>
      </c>
      <c r="T435" s="3" t="str">
        <f>IF(S435&lt;&gt;"",VLOOKUP(S435,'LibSets constants'!$B$4:$C$1000,2,FALSE),"")</f>
        <v>Greymoor</v>
      </c>
      <c r="U435" s="33" t="s">
        <v>1726</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constants'!$D$3:$H$4951,5,FALSE),""),""),"")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constants'!$D$3:$H$4951,5,FALSE),""),""),"")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constants'!$D$3:$H$4951,5,FALSE),""),""),"")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constants'!$D$3:$H$4951,5,FALSE),""),""),"")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constants'!$D$3:$H$4951,5,FALSE),""),""),"")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1990</v>
      </c>
      <c r="C436" t="s">
        <v>1991</v>
      </c>
      <c r="D436" s="3">
        <f t="shared" si="36"/>
        <v>496</v>
      </c>
      <c r="G436" s="8" t="s">
        <v>1656</v>
      </c>
      <c r="I436" t="s">
        <v>97</v>
      </c>
      <c r="J436" t="s">
        <v>97</v>
      </c>
      <c r="K436">
        <v>434</v>
      </c>
      <c r="L436">
        <v>434</v>
      </c>
      <c r="M436">
        <v>434</v>
      </c>
      <c r="N436">
        <v>0</v>
      </c>
      <c r="O436" s="70" t="s">
        <v>1902</v>
      </c>
      <c r="P436" s="3">
        <f>IF(AND(G436&lt;&gt;"LIBSETS_SETTYPE_BATTLEGROUND",G436&lt;&gt;"LIBSETS_SETTYPE_SPECIAL",G436&lt;&gt;"LIBSETS_SETTYPE_MYTHIC"), IF(Q436&lt;&gt;"",VLOOKUP(Q436,'ESO zone constants'!$D$3:$H$9999,5,FALSE),""),"")</f>
        <v>1196</v>
      </c>
      <c r="Q436" t="str">
        <f>IF(AND(O436&lt;&gt;"",NOT(ISERROR(O436))),O436, IF(AND(K436&lt;&gt;"",K436&gt;0,NOT(ISERROR(K436))),VLOOKUP(K436,'ESO wayshrine node constants'!$A$3:$D$9986,4,FALSE),""))</f>
        <v>Kyne's Aegis</v>
      </c>
      <c r="S436" s="19" t="str">
        <f>IF(AND(R436&lt;&gt;"",NOT(ISERROR(R436))),R436,IF(P436&lt;&gt;"",IF(NOT(ISERROR(VLOOKUP(P436,'ESO Dungeon constants'!$D$3:$H$9999,5,FALSE))),VLOOKUP(P436,'ESO Dungeon constants'!$D$3:$I$9999,6,FALSE),VLOOKUP(P436,'ESO zone constants'!$H$3:$K$9985,4,FALSE)),""))</f>
        <v>DLC_GREYMOOR</v>
      </c>
      <c r="T436" s="3" t="str">
        <f>IF(S436&lt;&gt;"",VLOOKUP(S436,'LibSets constants'!$B$4:$C$1000,2,FALSE),"")</f>
        <v>Greymoor</v>
      </c>
      <c r="U436" s="33" t="s">
        <v>1726</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constants'!$D$3:$H$4951,5,FALSE),""),""),"")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constants'!$D$3:$H$4951,5,FALSE),""),""),"")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constants'!$D$3:$H$4951,5,FALSE),""),""),"")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constants'!$D$3:$H$4951,5,FALSE),""),""),"")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constants'!$D$3:$H$4951,5,FALSE),""),""),"")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1992</v>
      </c>
      <c r="C437" t="s">
        <v>1993</v>
      </c>
      <c r="D437" s="3">
        <f t="shared" si="36"/>
        <v>497</v>
      </c>
      <c r="G437" s="8" t="s">
        <v>1656</v>
      </c>
      <c r="I437" t="s">
        <v>98</v>
      </c>
      <c r="J437" t="s">
        <v>97</v>
      </c>
      <c r="K437">
        <v>434</v>
      </c>
      <c r="L437">
        <v>434</v>
      </c>
      <c r="M437">
        <v>434</v>
      </c>
      <c r="N437">
        <v>0</v>
      </c>
      <c r="O437" s="70" t="s">
        <v>1902</v>
      </c>
      <c r="P437" s="3">
        <f>IF(AND(G437&lt;&gt;"LIBSETS_SETTYPE_BATTLEGROUND",G437&lt;&gt;"LIBSETS_SETTYPE_SPECIAL",G437&lt;&gt;"LIBSETS_SETTYPE_MYTHIC"), IF(Q437&lt;&gt;"",VLOOKUP(Q437,'ESO zone constants'!$D$3:$H$9999,5,FALSE),""),"")</f>
        <v>1196</v>
      </c>
      <c r="Q437" t="str">
        <f>IF(AND(O437&lt;&gt;"",NOT(ISERROR(O437))),O437, IF(AND(K437&lt;&gt;"",K437&gt;0,NOT(ISERROR(K437))),VLOOKUP(K437,'ESO wayshrine node constants'!$A$3:$D$9986,4,FALSE),""))</f>
        <v>Kyne's Aegis</v>
      </c>
      <c r="S437" s="19" t="str">
        <f>IF(AND(R437&lt;&gt;"",NOT(ISERROR(R437))),R437,IF(P437&lt;&gt;"",IF(NOT(ISERROR(VLOOKUP(P437,'ESO Dungeon constants'!$D$3:$H$9999,5,FALSE))),VLOOKUP(P437,'ESO Dungeon constants'!$D$3:$I$9999,6,FALSE),VLOOKUP(P437,'ESO zone constants'!$H$3:$K$9985,4,FALSE)),""))</f>
        <v>DLC_GREYMOOR</v>
      </c>
      <c r="T437" s="3" t="str">
        <f>IF(S437&lt;&gt;"",VLOOKUP(S437,'LibSets constants'!$B$4:$C$1000,2,FALSE),"")</f>
        <v>Greymoor</v>
      </c>
      <c r="U437" s="33" t="s">
        <v>1726</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constants'!$D$3:$H$4951,5,FALSE),""),""),"")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constants'!$D$3:$H$4951,5,FALSE),""),""),"")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constants'!$D$3:$H$4951,5,FALSE),""),""),"")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constants'!$D$3:$H$4951,5,FALSE),""),""),"")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constants'!$D$3:$H$4951,5,FALSE),""),""),"")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1994</v>
      </c>
      <c r="C438" t="s">
        <v>1995</v>
      </c>
      <c r="D438" s="3">
        <f t="shared" si="36"/>
        <v>498</v>
      </c>
      <c r="G438" s="8" t="s">
        <v>1656</v>
      </c>
      <c r="I438" t="s">
        <v>97</v>
      </c>
      <c r="J438" t="s">
        <v>97</v>
      </c>
      <c r="K438">
        <v>434</v>
      </c>
      <c r="L438">
        <v>434</v>
      </c>
      <c r="M438">
        <v>434</v>
      </c>
      <c r="N438">
        <v>0</v>
      </c>
      <c r="O438" s="70" t="s">
        <v>1902</v>
      </c>
      <c r="P438" s="3">
        <f>IF(AND(G438&lt;&gt;"LIBSETS_SETTYPE_BATTLEGROUND",G438&lt;&gt;"LIBSETS_SETTYPE_SPECIAL",G438&lt;&gt;"LIBSETS_SETTYPE_MYTHIC"), IF(Q438&lt;&gt;"",VLOOKUP(Q438,'ESO zone constants'!$D$3:$H$9999,5,FALSE),""),"")</f>
        <v>1196</v>
      </c>
      <c r="Q438" t="str">
        <f>IF(AND(O438&lt;&gt;"",NOT(ISERROR(O438))),O438, IF(AND(K438&lt;&gt;"",K438&gt;0,NOT(ISERROR(K438))),VLOOKUP(K438,'ESO wayshrine node constants'!$A$3:$D$9986,4,FALSE),""))</f>
        <v>Kyne's Aegis</v>
      </c>
      <c r="S438" s="19" t="str">
        <f>IF(AND(R438&lt;&gt;"",NOT(ISERROR(R438))),R438,IF(P438&lt;&gt;"",IF(NOT(ISERROR(VLOOKUP(P438,'ESO Dungeon constants'!$D$3:$H$9999,5,FALSE))),VLOOKUP(P438,'ESO Dungeon constants'!$D$3:$I$9999,6,FALSE),VLOOKUP(P438,'ESO zone constants'!$H$3:$K$9985,4,FALSE)),""))</f>
        <v>DLC_GREYMOOR</v>
      </c>
      <c r="T438" s="3" t="str">
        <f>IF(S438&lt;&gt;"",VLOOKUP(S438,'LibSets constants'!$B$4:$C$1000,2,FALSE),"")</f>
        <v>Greymoor</v>
      </c>
      <c r="U438" s="33" t="s">
        <v>1726</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constants'!$D$3:$H$4951,5,FALSE),""),""),"")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constants'!$D$3:$H$4951,5,FALSE),""),""),"")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constants'!$D$3:$H$4951,5,FALSE),""),""),"")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constants'!$D$3:$H$4951,5,FALSE),""),""),"")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constants'!$D$3:$H$4951,5,FALSE),""),""),"")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1996</v>
      </c>
      <c r="C439" t="s">
        <v>1997</v>
      </c>
      <c r="D439" s="3">
        <f t="shared" si="36"/>
        <v>499</v>
      </c>
      <c r="G439" s="8" t="s">
        <v>1656</v>
      </c>
      <c r="I439" t="s">
        <v>98</v>
      </c>
      <c r="J439" t="s">
        <v>97</v>
      </c>
      <c r="K439">
        <v>434</v>
      </c>
      <c r="L439">
        <v>434</v>
      </c>
      <c r="M439">
        <v>434</v>
      </c>
      <c r="N439">
        <v>0</v>
      </c>
      <c r="O439" s="70" t="s">
        <v>1902</v>
      </c>
      <c r="P439" s="3">
        <f>IF(AND(G439&lt;&gt;"LIBSETS_SETTYPE_BATTLEGROUND",G439&lt;&gt;"LIBSETS_SETTYPE_SPECIAL",G439&lt;&gt;"LIBSETS_SETTYPE_MYTHIC"), IF(Q439&lt;&gt;"",VLOOKUP(Q439,'ESO zone constants'!$D$3:$H$9999,5,FALSE),""),"")</f>
        <v>1196</v>
      </c>
      <c r="Q439" t="str">
        <f>IF(AND(O439&lt;&gt;"",NOT(ISERROR(O439))),O439, IF(AND(K439&lt;&gt;"",K439&gt;0,NOT(ISERROR(K439))),VLOOKUP(K439,'ESO wayshrine node constants'!$A$3:$D$9986,4,FALSE),""))</f>
        <v>Kyne's Aegis</v>
      </c>
      <c r="S439" s="19" t="str">
        <f>IF(AND(R439&lt;&gt;"",NOT(ISERROR(R439))),R439,IF(P439&lt;&gt;"",IF(NOT(ISERROR(VLOOKUP(P439,'ESO Dungeon constants'!$D$3:$H$9999,5,FALSE))),VLOOKUP(P439,'ESO Dungeon constants'!$D$3:$I$9999,6,FALSE),VLOOKUP(P439,'ESO zone constants'!$H$3:$K$9985,4,FALSE)),""))</f>
        <v>DLC_GREYMOOR</v>
      </c>
      <c r="T439" s="3" t="str">
        <f>IF(S439&lt;&gt;"",VLOOKUP(S439,'LibSets constants'!$B$4:$C$1000,2,FALSE),"")</f>
        <v>Greymoor</v>
      </c>
      <c r="U439" s="33" t="s">
        <v>1726</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constants'!$D$3:$H$4951,5,FALSE),""),""),"")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constants'!$D$3:$H$4951,5,FALSE),""),""),"")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constants'!$D$3:$H$4951,5,FALSE),""),""),"")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constants'!$D$3:$H$4951,5,FALSE),""),""),"")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constants'!$D$3:$H$4951,5,FALSE),""),""),"")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1998</v>
      </c>
      <c r="C440" t="s">
        <v>1998</v>
      </c>
      <c r="D440" s="3">
        <f t="shared" si="36"/>
        <v>500</v>
      </c>
      <c r="E440" t="s">
        <v>2044</v>
      </c>
      <c r="F440" s="30" t="s">
        <v>1639</v>
      </c>
      <c r="G440" s="8"/>
      <c r="N440">
        <v>0</v>
      </c>
      <c r="O440" s="70" t="s">
        <v>1883</v>
      </c>
      <c r="P440" s="3">
        <f>IF(AND(G440&lt;&gt;"LIBSETS_SETTYPE_BATTLEGROUND",G440&lt;&gt;"LIBSETS_SETTYPE_SPECIAL",G440&lt;&gt;"LIBSETS_SETTYPE_MYTHIC"), IF(Q440&lt;&gt;"",VLOOKUP(Q440,'ESO zone constants'!$D$3:$H$9999,5,FALSE),""),"")</f>
        <v>1160</v>
      </c>
      <c r="Q440" t="str">
        <f>IF(AND(O440&lt;&gt;"",NOT(ISERROR(O440))),O440, IF(AND(K440&lt;&gt;"",K440&gt;0,NOT(ISERROR(K440))),VLOOKUP(K440,'ESO wayshrine node constants'!$A$3:$D$9986,4,FALSE),""))</f>
        <v>Western Skyrim</v>
      </c>
      <c r="S440" s="19" t="str">
        <f>IF(AND(R440&lt;&gt;"",NOT(ISERROR(R440))),R440,IF(P440&lt;&gt;"",IF(NOT(ISERROR(VLOOKUP(P440,'ESO Dungeon constants'!$D$3:$H$9999,5,FALSE))),VLOOKUP(P440,'ESO Dungeon constants'!$D$3:$I$9999,6,FALSE),VLOOKUP(P440,'ESO zone constants'!$H$3:$K$9985,4,FALSE)),""))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constants'!$D$3:$H$4951,5,FALSE),""),""),"")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constants'!$D$3:$H$4951,5,FALSE),""),""),"")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constants'!$D$3:$H$4951,5,FALSE),""),""),"")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constants'!$D$3:$H$4951,5,FALSE),""),""),"")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constants'!$D$3:$H$4951,5,FALSE),""),""),"")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2000</v>
      </c>
      <c r="C441" t="s">
        <v>1999</v>
      </c>
      <c r="D441" s="3">
        <f t="shared" si="36"/>
        <v>501</v>
      </c>
      <c r="G441" s="8" t="s">
        <v>1876</v>
      </c>
      <c r="I441" t="s">
        <v>97</v>
      </c>
      <c r="J441" t="s">
        <v>97</v>
      </c>
      <c r="K441">
        <v>-1</v>
      </c>
      <c r="L441">
        <v>-1</v>
      </c>
      <c r="M441">
        <v>-1</v>
      </c>
      <c r="N441">
        <v>0</v>
      </c>
      <c r="O441" s="70" t="s">
        <v>2049</v>
      </c>
      <c r="P441" s="3" t="str">
        <f>IF(AND(G441&lt;&gt;"LIBSETS_SETTYPE_BATTLEGROUND",G441&lt;&gt;"LIBSETS_SETTYPE_SPECIAL",G441&lt;&gt;"LIBSETS_SETTYPE_MYTHIC"), IF(Q441&lt;&gt;"",VLOOKUP(Q441,'ESO zone constants'!$D$3:$H$9999,5,FALSE),""),"")</f>
        <v/>
      </c>
      <c r="Q441" t="str">
        <f>IF(AND(O441&lt;&gt;"",NOT(ISERROR(O441))),O441, IF(AND(K441&lt;&gt;"",K441&gt;0,NOT(ISERROR(K441))),VLOOKUP(K441,'ESO wayshrine node constants'!$A$3:$D$9986,4,FALSE),""))</f>
        <v>Antiquities</v>
      </c>
      <c r="R441" s="70" t="s">
        <v>1797</v>
      </c>
      <c r="S441" s="19" t="str">
        <f>IF(AND(R441&lt;&gt;"",NOT(ISERROR(R441))),R441,IF(P441&lt;&gt;"",IF(NOT(ISERROR(VLOOKUP(P441,'ESO Dungeon constants'!$D$3:$H$9999,5,FALSE))),VLOOKUP(P441,'ESO Dungeon constants'!$D$3:$I$9999,6,FALSE),VLOOKUP(P441,'ESO zone constants'!$H$3:$K$9985,4,FALSE)),""))</f>
        <v>DLC_GREYMOOR</v>
      </c>
      <c r="T441" s="3" t="str">
        <f>IF(S441&lt;&gt;"",VLOOKUP(S441,'LibSets constants'!$B$4:$C$1000,2,FALSE),"")</f>
        <v>Greymoor</v>
      </c>
      <c r="U441" s="3" t="s">
        <v>1873</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constants'!$D$3:$H$4951,5,FALSE),""),""),"")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constants'!$D$3:$H$4951,5,FALSE),""),""),"")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constants'!$D$3:$H$4951,5,FALSE),""),""),"")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constants'!$D$3:$H$4951,5,FALSE),""),""),"")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constants'!$D$3:$H$4951,5,FALSE),""),""),"")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2001</v>
      </c>
      <c r="C442" t="s">
        <v>2001</v>
      </c>
      <c r="D442" s="3">
        <f t="shared" si="36"/>
        <v>502</v>
      </c>
      <c r="E442" t="s">
        <v>2045</v>
      </c>
      <c r="F442" s="30" t="s">
        <v>1639</v>
      </c>
      <c r="G442" s="8"/>
      <c r="N442">
        <v>0</v>
      </c>
      <c r="O442" s="70" t="s">
        <v>1883</v>
      </c>
      <c r="P442" s="3">
        <f>IF(AND(G442&lt;&gt;"LIBSETS_SETTYPE_BATTLEGROUND",G442&lt;&gt;"LIBSETS_SETTYPE_SPECIAL",G442&lt;&gt;"LIBSETS_SETTYPE_MYTHIC"), IF(Q442&lt;&gt;"",VLOOKUP(Q442,'ESO zone constants'!$D$3:$H$9999,5,FALSE),""),"")</f>
        <v>1160</v>
      </c>
      <c r="Q442" t="str">
        <f>IF(AND(O442&lt;&gt;"",NOT(ISERROR(O442))),O442, IF(AND(K442&lt;&gt;"",K442&gt;0,NOT(ISERROR(K442))),VLOOKUP(K442,'ESO wayshrine node constants'!$A$3:$D$9986,4,FALSE),""))</f>
        <v>Western Skyrim</v>
      </c>
      <c r="S442" s="19" t="str">
        <f>IF(AND(R442&lt;&gt;"",NOT(ISERROR(R442))),R442,IF(P442&lt;&gt;"",IF(NOT(ISERROR(VLOOKUP(P442,'ESO Dungeon constants'!$D$3:$H$9999,5,FALSE))),VLOOKUP(P442,'ESO Dungeon constants'!$D$3:$I$9999,6,FALSE),VLOOKUP(P442,'ESO zone constants'!$H$3:$K$9985,4,FALSE)),""))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constants'!$D$3:$H$4951,5,FALSE),""),""),"")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constants'!$D$3:$H$4951,5,FALSE),""),""),"")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constants'!$D$3:$H$4951,5,FALSE),""),""),"")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constants'!$D$3:$H$4951,5,FALSE),""),""),"")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constants'!$D$3:$H$4951,5,FALSE),""),""),"")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2002</v>
      </c>
      <c r="C443" t="s">
        <v>2003</v>
      </c>
      <c r="D443" s="3">
        <f t="shared" si="36"/>
        <v>503</v>
      </c>
      <c r="G443" s="8" t="s">
        <v>1876</v>
      </c>
      <c r="I443" t="s">
        <v>97</v>
      </c>
      <c r="J443" t="s">
        <v>97</v>
      </c>
      <c r="K443">
        <v>-1</v>
      </c>
      <c r="L443">
        <v>-1</v>
      </c>
      <c r="M443">
        <v>-1</v>
      </c>
      <c r="N443">
        <v>0</v>
      </c>
      <c r="O443" s="70" t="s">
        <v>2049</v>
      </c>
      <c r="P443" s="3" t="str">
        <f>IF(AND(G443&lt;&gt;"LIBSETS_SETTYPE_BATTLEGROUND",G443&lt;&gt;"LIBSETS_SETTYPE_SPECIAL",G443&lt;&gt;"LIBSETS_SETTYPE_MYTHIC"), IF(Q443&lt;&gt;"",VLOOKUP(Q443,'ESO zone constants'!$D$3:$H$9999,5,FALSE),""),"")</f>
        <v/>
      </c>
      <c r="Q443" t="str">
        <f>IF(AND(O443&lt;&gt;"",NOT(ISERROR(O443))),O443, IF(AND(K443&lt;&gt;"",K443&gt;0,NOT(ISERROR(K443))),VLOOKUP(K443,'ESO wayshrine node constants'!$A$3:$D$9986,4,FALSE),""))</f>
        <v>Antiquities</v>
      </c>
      <c r="R443" s="70" t="s">
        <v>1797</v>
      </c>
      <c r="S443" s="19" t="str">
        <f>IF(AND(R443&lt;&gt;"",NOT(ISERROR(R443))),R443,IF(P443&lt;&gt;"",IF(NOT(ISERROR(VLOOKUP(P443,'ESO Dungeon constants'!$D$3:$H$9999,5,FALSE))),VLOOKUP(P443,'ESO Dungeon constants'!$D$3:$I$9999,6,FALSE),VLOOKUP(P443,'ESO zone constants'!$H$3:$K$9985,4,FALSE)),""))</f>
        <v>DLC_GREYMOOR</v>
      </c>
      <c r="T443" s="3" t="str">
        <f>IF(S443&lt;&gt;"",VLOOKUP(S443,'LibSets constants'!$B$4:$C$1000,2,FALSE),"")</f>
        <v>Greymoor</v>
      </c>
      <c r="U443" s="3" t="s">
        <v>1873</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constants'!$D$3:$H$4951,5,FALSE),""),""),"")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constants'!$D$3:$H$4951,5,FALSE),""),""),"")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constants'!$D$3:$H$4951,5,FALSE),""),""),"")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constants'!$D$3:$H$4951,5,FALSE),""),""),"")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constants'!$D$3:$H$4951,5,FALSE),""),""),"")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2005</v>
      </c>
      <c r="C444" t="s">
        <v>2004</v>
      </c>
      <c r="D444" s="3">
        <f t="shared" si="36"/>
        <v>504</v>
      </c>
      <c r="E444" t="s">
        <v>2046</v>
      </c>
      <c r="F444" s="30" t="s">
        <v>1639</v>
      </c>
      <c r="G444" s="8"/>
      <c r="N444">
        <v>0</v>
      </c>
      <c r="O444" s="70" t="s">
        <v>1883</v>
      </c>
      <c r="P444" s="3">
        <f>IF(AND(G444&lt;&gt;"LIBSETS_SETTYPE_BATTLEGROUND",G444&lt;&gt;"LIBSETS_SETTYPE_SPECIAL",G444&lt;&gt;"LIBSETS_SETTYPE_MYTHIC"), IF(Q444&lt;&gt;"",VLOOKUP(Q444,'ESO zone constants'!$D$3:$H$9999,5,FALSE),""),"")</f>
        <v>1160</v>
      </c>
      <c r="Q444" t="str">
        <f>IF(AND(O444&lt;&gt;"",NOT(ISERROR(O444))),O444, IF(AND(K444&lt;&gt;"",K444&gt;0,NOT(ISERROR(K444))),VLOOKUP(K444,'ESO wayshrine node constants'!$A$3:$D$9986,4,FALSE),""))</f>
        <v>Western Skyrim</v>
      </c>
      <c r="S444" s="19" t="str">
        <f>IF(AND(R444&lt;&gt;"",NOT(ISERROR(R444))),R444,IF(P444&lt;&gt;"",IF(NOT(ISERROR(VLOOKUP(P444,'ESO Dungeon constants'!$D$3:$H$9999,5,FALSE))),VLOOKUP(P444,'ESO Dungeon constants'!$D$3:$I$9999,6,FALSE),VLOOKUP(P444,'ESO zone constants'!$H$3:$K$9985,4,FALSE)),""))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constants'!$D$3:$H$4951,5,FALSE),""),""),"")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constants'!$D$3:$H$4951,5,FALSE),""),""),"")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constants'!$D$3:$H$4951,5,FALSE),""),""),"")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constants'!$D$3:$H$4951,5,FALSE),""),""),"")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constants'!$D$3:$H$4951,5,FALSE),""),""),"")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2007</v>
      </c>
      <c r="C445" t="s">
        <v>2006</v>
      </c>
      <c r="D445" s="3">
        <f t="shared" si="36"/>
        <v>505</v>
      </c>
      <c r="G445" s="8" t="s">
        <v>1876</v>
      </c>
      <c r="I445" t="s">
        <v>97</v>
      </c>
      <c r="J445" t="s">
        <v>97</v>
      </c>
      <c r="K445">
        <v>-1</v>
      </c>
      <c r="L445">
        <v>-1</v>
      </c>
      <c r="M445">
        <v>-1</v>
      </c>
      <c r="N445">
        <v>0</v>
      </c>
      <c r="O445" s="70" t="s">
        <v>2049</v>
      </c>
      <c r="P445" s="3" t="str">
        <f>IF(AND(G445&lt;&gt;"LIBSETS_SETTYPE_BATTLEGROUND",G445&lt;&gt;"LIBSETS_SETTYPE_SPECIAL",G445&lt;&gt;"LIBSETS_SETTYPE_MYTHIC"), IF(Q445&lt;&gt;"",VLOOKUP(Q445,'ESO zone constants'!$D$3:$H$9999,5,FALSE),""),"")</f>
        <v/>
      </c>
      <c r="Q445" t="str">
        <f>IF(AND(O445&lt;&gt;"",NOT(ISERROR(O445))),O445, IF(AND(K445&lt;&gt;"",K445&gt;0,NOT(ISERROR(K445))),VLOOKUP(K445,'ESO wayshrine node constants'!$A$3:$D$9986,4,FALSE),""))</f>
        <v>Antiquities</v>
      </c>
      <c r="R445" s="70" t="s">
        <v>1797</v>
      </c>
      <c r="S445" s="19" t="str">
        <f>IF(AND(R445&lt;&gt;"",NOT(ISERROR(R445))),R445,IF(P445&lt;&gt;"",IF(NOT(ISERROR(VLOOKUP(P445,'ESO Dungeon constants'!$D$3:$H$9999,5,FALSE))),VLOOKUP(P445,'ESO Dungeon constants'!$D$3:$I$9999,6,FALSE),VLOOKUP(P445,'ESO zone constants'!$H$3:$K$9985,4,FALSE)),""))</f>
        <v>DLC_GREYMOOR</v>
      </c>
      <c r="T445" s="3" t="str">
        <f>IF(S445&lt;&gt;"",VLOOKUP(S445,'LibSets constants'!$B$4:$C$1000,2,FALSE),"")</f>
        <v>Greymoor</v>
      </c>
      <c r="U445" s="3" t="s">
        <v>1873</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constants'!$D$3:$H$4951,5,FALSE),""),""),"")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constants'!$D$3:$H$4951,5,FALSE),""),""),"")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constants'!$D$3:$H$4951,5,FALSE),""),""),"")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constants'!$D$3:$H$4951,5,FALSE),""),""),"")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constants'!$D$3:$H$4951,5,FALSE),""),""),"")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2008</v>
      </c>
      <c r="C446" t="s">
        <v>2009</v>
      </c>
      <c r="D446" s="3">
        <f t="shared" si="36"/>
        <v>506</v>
      </c>
      <c r="G446" s="8" t="s">
        <v>1649</v>
      </c>
      <c r="I446" t="s">
        <v>97</v>
      </c>
      <c r="J446" t="s">
        <v>97</v>
      </c>
      <c r="K446">
        <v>430</v>
      </c>
      <c r="L446">
        <v>430</v>
      </c>
      <c r="M446">
        <v>430</v>
      </c>
      <c r="N446">
        <v>3</v>
      </c>
      <c r="P446" s="3">
        <f>IF(AND(G446&lt;&gt;"LIBSETS_SETTYPE_BATTLEGROUND",G446&lt;&gt;"LIBSETS_SETTYPE_SPECIAL",G446&lt;&gt;"LIBSETS_SETTYPE_MYTHIC"), IF(Q446&lt;&gt;"",VLOOKUP(Q446,'ESO zone constants'!$D$3:$H$9999,5,FALSE),""),"")</f>
        <v>1161</v>
      </c>
      <c r="Q446" t="str">
        <f>IF(AND(O446&lt;&gt;"",NOT(ISERROR(O446))),O446, IF(AND(K446&lt;&gt;"",K446&gt;0,NOT(ISERROR(K446))),VLOOKUP(K446,'ESO wayshrine node constants'!$A$3:$D$9986,4,FALSE),""))</f>
        <v>Blackreach: Greymoor Caverns</v>
      </c>
      <c r="S446" s="19" t="str">
        <f>IF(AND(R446&lt;&gt;"",NOT(ISERROR(R446))),R446,IF(P446&lt;&gt;"",IF(NOT(ISERROR(VLOOKUP(P446,'ESO Dungeon constants'!$D$3:$H$9999,5,FALSE))),VLOOKUP(P446,'ESO Dungeon constants'!$D$3:$I$9999,6,FALSE),VLOOKUP(P446,'ESO zone constants'!$H$3:$K$9985,4,FALSE)),""))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constants'!$D$3:$H$4951,5,FALSE),""),""),"")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constants'!$D$3:$H$4951,5,FALSE),""),""),"")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constants'!$D$3:$H$4951,5,FALSE),""),""),"")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constants'!$D$3:$H$4951,5,FALSE),""),""),"")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constants'!$D$3:$H$4951,5,FALSE),""),""),"")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2010</v>
      </c>
      <c r="C447" t="s">
        <v>2010</v>
      </c>
      <c r="D447" s="3">
        <f t="shared" si="36"/>
        <v>509</v>
      </c>
      <c r="E447" s="62" t="s">
        <v>2043</v>
      </c>
      <c r="F447" s="30" t="s">
        <v>1639</v>
      </c>
      <c r="G447" s="8" t="s">
        <v>1657</v>
      </c>
      <c r="N447">
        <v>0</v>
      </c>
      <c r="O447" s="70" t="s">
        <v>1883</v>
      </c>
      <c r="P447" s="3" t="str">
        <f>IF(AND(G447&lt;&gt;"LIBSETS_SETTYPE_BATTLEGROUND",G447&lt;&gt;"LIBSETS_SETTYPE_SPECIAL",G447&lt;&gt;"LIBSETS_SETTYPE_MYTHIC"), IF(Q447&lt;&gt;"",VLOOKUP(Q447,'ESO zone constants'!$D$3:$H$9999,5,FALSE),""),"")</f>
        <v/>
      </c>
      <c r="Q447" t="str">
        <f>IF(AND(O447&lt;&gt;"",NOT(ISERROR(O447))),O447, IF(AND(K447&lt;&gt;"",K447&gt;0,NOT(ISERROR(K447))),VLOOKUP(K447,'ESO wayshrine node constants'!$A$3:$D$9986,4,FALSE),""))</f>
        <v>Western Skyrim</v>
      </c>
      <c r="S447" s="19" t="str">
        <f>IF(AND(R447&lt;&gt;"",NOT(ISERROR(R447))),R447,IF(P447&lt;&gt;"",IF(NOT(ISERROR(VLOOKUP(P447,'ESO Dungeon constants'!$D$3:$H$9999,5,FALSE))),VLOOKUP(P447,'ESO Dungeon constants'!$D$3:$I$9999,6,FALSE),VLOOKUP(P447,'ESO zone constants'!$H$3:$K$9985,4,FALSE)),""))</f>
        <v/>
      </c>
      <c r="T447" s="3" t="str">
        <f>IF(S447&lt;&gt;"",VLOOKUP(S447,'LibSets constants'!$B$4:$C$1000,2,FALSE),"")</f>
        <v/>
      </c>
      <c r="U447" s="33" t="s">
        <v>2052</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constants'!$D$3:$H$4951,5,FALSE),""),""),"")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constants'!$D$3:$H$4951,5,FALSE),""),""),"")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constants'!$D$3:$H$4951,5,FALSE),""),""),"")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constants'!$D$3:$H$4951,5,FALSE),""),""),"")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constants'!$D$3:$H$4951,5,FALSE),""),""),"")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2011</v>
      </c>
      <c r="C448" t="s">
        <v>2011</v>
      </c>
      <c r="D448" s="3">
        <f t="shared" si="36"/>
        <v>510</v>
      </c>
      <c r="E448" s="62" t="s">
        <v>2043</v>
      </c>
      <c r="F448" s="30" t="s">
        <v>1639</v>
      </c>
      <c r="G448" s="8" t="s">
        <v>1657</v>
      </c>
      <c r="N448">
        <v>0</v>
      </c>
      <c r="O448" s="70" t="s">
        <v>1883</v>
      </c>
      <c r="P448" s="3" t="str">
        <f>IF(AND(G448&lt;&gt;"LIBSETS_SETTYPE_BATTLEGROUND",G448&lt;&gt;"LIBSETS_SETTYPE_SPECIAL",G448&lt;&gt;"LIBSETS_SETTYPE_MYTHIC"), IF(Q448&lt;&gt;"",VLOOKUP(Q448,'ESO zone constants'!$D$3:$H$9999,5,FALSE),""),"")</f>
        <v/>
      </c>
      <c r="Q448" t="str">
        <f>IF(AND(O448&lt;&gt;"",NOT(ISERROR(O448))),O448, IF(AND(K448&lt;&gt;"",K448&gt;0,NOT(ISERROR(K448))),VLOOKUP(K448,'ESO wayshrine node constants'!$A$3:$D$9986,4,FALSE),""))</f>
        <v>Western Skyrim</v>
      </c>
      <c r="S448" s="19" t="str">
        <f>IF(AND(R448&lt;&gt;"",NOT(ISERROR(R448))),R448,IF(P448&lt;&gt;"",IF(NOT(ISERROR(VLOOKUP(P448,'ESO Dungeon constants'!$D$3:$H$9999,5,FALSE))),VLOOKUP(P448,'ESO Dungeon constants'!$D$3:$I$9999,6,FALSE),VLOOKUP(P448,'ESO zone constants'!$H$3:$K$9985,4,FALSE)),""))</f>
        <v/>
      </c>
      <c r="T448" s="3" t="str">
        <f>IF(S448&lt;&gt;"",VLOOKUP(S448,'LibSets constants'!$B$4:$C$1000,2,FALSE),"")</f>
        <v/>
      </c>
      <c r="U448" s="33" t="s">
        <v>2052</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constants'!$D$3:$H$4951,5,FALSE),""),""),"")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constants'!$D$3:$H$4951,5,FALSE),""),""),"")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constants'!$D$3:$H$4951,5,FALSE),""),""),"")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constants'!$D$3:$H$4951,5,FALSE),""),""),"")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constants'!$D$3:$H$4951,5,FALSE),""),""),"")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2012</v>
      </c>
      <c r="C449" t="s">
        <v>2012</v>
      </c>
      <c r="D449" s="3">
        <f t="shared" si="36"/>
        <v>511</v>
      </c>
      <c r="E449" s="62" t="s">
        <v>2043</v>
      </c>
      <c r="F449" s="30" t="s">
        <v>1639</v>
      </c>
      <c r="G449" s="8" t="s">
        <v>1657</v>
      </c>
      <c r="N449">
        <v>0</v>
      </c>
      <c r="O449" s="70" t="s">
        <v>1883</v>
      </c>
      <c r="P449" s="3" t="str">
        <f>IF(AND(G449&lt;&gt;"LIBSETS_SETTYPE_BATTLEGROUND",G449&lt;&gt;"LIBSETS_SETTYPE_SPECIAL",G449&lt;&gt;"LIBSETS_SETTYPE_MYTHIC"), IF(Q449&lt;&gt;"",VLOOKUP(Q449,'ESO zone constants'!$D$3:$H$9999,5,FALSE),""),"")</f>
        <v/>
      </c>
      <c r="Q449" t="str">
        <f>IF(AND(O449&lt;&gt;"",NOT(ISERROR(O449))),O449, IF(AND(K449&lt;&gt;"",K449&gt;0,NOT(ISERROR(K449))),VLOOKUP(K449,'ESO wayshrine node constants'!$A$3:$D$9986,4,FALSE),""))</f>
        <v>Western Skyrim</v>
      </c>
      <c r="S449" s="19" t="str">
        <f>IF(AND(R449&lt;&gt;"",NOT(ISERROR(R449))),R449,IF(P449&lt;&gt;"",IF(NOT(ISERROR(VLOOKUP(P449,'ESO Dungeon constants'!$D$3:$H$9999,5,FALSE))),VLOOKUP(P449,'ESO Dungeon constants'!$D$3:$I$9999,6,FALSE),VLOOKUP(P449,'ESO zone constants'!$H$3:$K$9985,4,FALSE)),""))</f>
        <v/>
      </c>
      <c r="T449" s="3" t="str">
        <f>IF(S449&lt;&gt;"",VLOOKUP(S449,'LibSets constants'!$B$4:$C$1000,2,FALSE),"")</f>
        <v/>
      </c>
      <c r="U449" s="33" t="s">
        <v>2052</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constants'!$D$3:$H$4951,5,FALSE),""),""),"")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constants'!$D$3:$H$4951,5,FALSE),""),""),"")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constants'!$D$3:$H$4951,5,FALSE),""),""),"")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constants'!$D$3:$H$4951,5,FALSE),""),""),"")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constants'!$D$3:$H$4951,5,FALSE),""),""),"")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2013</v>
      </c>
      <c r="C450" t="s">
        <v>2013</v>
      </c>
      <c r="D450" s="3">
        <f t="shared" si="36"/>
        <v>512</v>
      </c>
      <c r="E450" s="62" t="s">
        <v>2043</v>
      </c>
      <c r="F450" s="30" t="s">
        <v>1639</v>
      </c>
      <c r="G450" s="8" t="s">
        <v>1657</v>
      </c>
      <c r="N450">
        <v>0</v>
      </c>
      <c r="O450" s="70" t="s">
        <v>1883</v>
      </c>
      <c r="P450" s="3" t="str">
        <f>IF(AND(G450&lt;&gt;"LIBSETS_SETTYPE_BATTLEGROUND",G450&lt;&gt;"LIBSETS_SETTYPE_SPECIAL",G450&lt;&gt;"LIBSETS_SETTYPE_MYTHIC"), IF(Q450&lt;&gt;"",VLOOKUP(Q450,'ESO zone constants'!$D$3:$H$9999,5,FALSE),""),"")</f>
        <v/>
      </c>
      <c r="Q450" t="str">
        <f>IF(AND(O450&lt;&gt;"",NOT(ISERROR(O450))),O450, IF(AND(K450&lt;&gt;"",K450&gt;0,NOT(ISERROR(K450))),VLOOKUP(K450,'ESO wayshrine node constants'!$A$3:$D$9986,4,FALSE),""))</f>
        <v>Western Skyrim</v>
      </c>
      <c r="S450" s="19" t="str">
        <f>IF(AND(R450&lt;&gt;"",NOT(ISERROR(R450))),R450,IF(P450&lt;&gt;"",IF(NOT(ISERROR(VLOOKUP(P450,'ESO Dungeon constants'!$D$3:$H$9999,5,FALSE))),VLOOKUP(P450,'ESO Dungeon constants'!$D$3:$I$9999,6,FALSE),VLOOKUP(P450,'ESO zone constants'!$H$3:$K$9985,4,FALSE)),""))</f>
        <v/>
      </c>
      <c r="T450" s="3" t="str">
        <f>IF(S450&lt;&gt;"",VLOOKUP(S450,'LibSets constants'!$B$4:$C$1000,2,FALSE),"")</f>
        <v/>
      </c>
      <c r="U450" s="33" t="s">
        <v>2052</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constants'!$D$3:$H$4951,5,FALSE),""),""),"")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constants'!$D$3:$H$4951,5,FALSE),""),""),"")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constants'!$D$3:$H$4951,5,FALSE),""),""),"")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constants'!$D$3:$H$4951,5,FALSE),""),""),"")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constants'!$D$3:$H$4951,5,FALSE),""),""),"")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x14ac:dyDescent="0.25">
      <c r="A451" s="12">
        <v>29</v>
      </c>
      <c r="B451" t="s">
        <v>758</v>
      </c>
      <c r="C451" t="s">
        <v>759</v>
      </c>
      <c r="D451" s="3">
        <f t="shared" ref="D451:D456" si="42">A451</f>
        <v>29</v>
      </c>
      <c r="G451" s="8" t="s">
        <v>1652</v>
      </c>
      <c r="I451" t="s">
        <v>97</v>
      </c>
      <c r="J451" t="s">
        <v>97</v>
      </c>
      <c r="K451">
        <v>189</v>
      </c>
      <c r="L451">
        <v>189</v>
      </c>
      <c r="M451">
        <v>189</v>
      </c>
      <c r="N451">
        <v>0</v>
      </c>
      <c r="O451" s="70" t="s">
        <v>62</v>
      </c>
      <c r="P451" s="3">
        <f>IF(AND(G451&lt;&gt;"LIBSETS_SETTYPE_BATTLEGROUND",G451&lt;&gt;"LIBSETS_SETTYPE_SPECIAL",G451&lt;&gt;"LIBSETS_SETTYPE_MYTHIC"), IF(Q451&lt;&gt;"",VLOOKUP(Q451,'ESO zone constants'!$D$3:$H$9999,5,FALSE),""),"")</f>
        <v>146</v>
      </c>
      <c r="Q451" t="str">
        <f>IF(AND(O451&lt;&gt;"",NOT(ISERROR(O451))),O451, IF(AND(K451&lt;&gt;"",K451&gt;0,NOT(ISERROR(K451))),VLOOKUP(K451,'ESO wayshrine node constants'!$A$3:$D$9986,4,FALSE),""))</f>
        <v>Wayrest Sewers I</v>
      </c>
      <c r="S451" s="19" t="str">
        <f>IF(AND(R451&lt;&gt;"",NOT(ISERROR(R451))),R451,IF(P451&lt;&gt;"",IF(NOT(ISERROR(VLOOKUP(P451,'ESO Dungeon constants'!$D$3:$H$9999,5,FALSE))),VLOOKUP(P451,'ESO Dungeon constants'!$D$3:$I$9999,6,FALSE),VLOOKUP(P451,'ESO zone constants'!$H$3:$K$9985,4,FALSE)),""))</f>
        <v>DLC_BASE_GAME</v>
      </c>
      <c r="T451" s="3" t="str">
        <f>IF(S451&lt;&gt;"",VLOOKUP(S451,'LibSets constants'!$B$4:$C$1000,2,FALSE),"")</f>
        <v>Included in base game</v>
      </c>
      <c r="V451" s="41" t="str">
        <f>IF(U451&lt;&gt;"",IF(U451&lt;&gt;"LIBSETS_DROP_MECHANIC_MONSTER_NAME",VLOOKUP(U451,'LibSets constants'!$I$4:$L$1000,3,FALSE),""),"")</f>
        <v/>
      </c>
      <c r="W451" s="3" t="str">
        <f>IF(U451&lt;&gt;"",IF(U451&lt;&gt;"LIBSETS_DROP_MECHANIC_MONSTER_NAME",VLOOKUP(U451,'LibSets constants'!$I$4:$L$1000,4,FALSE),""),"")</f>
        <v/>
      </c>
      <c r="X451" s="3">
        <f>IF(G451&lt;&gt;"LIBSETS_SETTYPE_BATTLEGROUND",IF(G451&lt;&gt;"LIBSETS_SETTYPE_SPECIAL",IF(Y451&lt;&gt;"",VLOOKUP(Y451,'ESO zone constants'!$D$3:$H$4951,5,FALSE),""),""),"")</f>
        <v>933</v>
      </c>
      <c r="Y451" t="s">
        <v>58</v>
      </c>
      <c r="AA451" s="3" t="str">
        <f>IF(Z451&lt;&gt;"",IF(Z451&lt;&gt;"LIBSETS_DROP_MECHANIC_MONSTER_NAME",VLOOKUP(Z451,'LibSets constants'!$I$4:$L$1000,3,FALSE),""),"")</f>
        <v/>
      </c>
      <c r="AB451" s="3" t="str">
        <f>IF(Z451&lt;&gt;"",IF(Z451&lt;&gt;"LIBSETS_DROP_MECHANIC_MONSTER_NAME",VLOOKUP(Z451,'LibSets constants'!$I$4:$L$1000,4,FALSE),""),"")</f>
        <v/>
      </c>
      <c r="AC451" s="3" t="str">
        <f>IF(G451&lt;&gt;"LIBSETS_SETTYPE_BATTLEGROUND",IF(G451&lt;&gt;"LIBSETS_SETTYPE_SPECIAL",IF(AD451&lt;&gt;"",VLOOKUP(AD451,'ESO zone constants'!$D$3:$H$4951,5,FALSE),""),""),"")</f>
        <v/>
      </c>
      <c r="AF451" s="3" t="str">
        <f>IF(AE451&lt;&gt;"",IF(AE451&lt;&gt;"LIBSETS_DROP_MECHANIC_MONSTER_NAME",VLOOKUP(AE451,'LibSets constants'!$I$4:$L$1000,3,FALSE),""),"")</f>
        <v/>
      </c>
      <c r="AG451" s="3" t="str">
        <f>IF(AE451&lt;&gt;"",IF(AE451&lt;&gt;"LIBSETS_DROP_MECHANIC_MONSTER_NAME",VLOOKUP(AE451,'LibSets constants'!$I$4:$L$1000,4,FALSE),""),"")</f>
        <v/>
      </c>
      <c r="AH451" s="3" t="str">
        <f>IF(G451&lt;&gt;"LIBSETS_SETTYPE_BATTLEGROUND",IF(G451&lt;&gt;"LIBSETS_SETTYPE_SPECIAL",IF(AI451&lt;&gt;"",VLOOKUP(AI451,'ESO zone constants'!$D$3:$H$4951,5,FALSE),""),""),"")</f>
        <v/>
      </c>
      <c r="AK451" s="3" t="str">
        <f>IF(AJ451&lt;&gt;"",IF(AJ451&lt;&gt;"LIBSETS_DROP_MECHANIC_MONSTER_NAME",VLOOKUP(AJ451,'LibSets constants'!$I$4:$L$1000,3,FALSE),""),"")</f>
        <v/>
      </c>
      <c r="AL451" s="3" t="str">
        <f>IF(AJ451&lt;&gt;"",IF(AJ451&lt;&gt;"LIBSETS_DROP_MECHANIC_MONSTER_NAME",VLOOKUP(AJ451,'LibSets constants'!$I$4:$L$1000,4,FALSE),""),"")</f>
        <v/>
      </c>
      <c r="AM451" s="3" t="str">
        <f>IF(G451&lt;&gt;"LIBSETS_SETTYPE_BATTLEGROUND",IF(G451&lt;&gt;"LIBSETS_SETTYPE_SPECIAL",IF(AN451&lt;&gt;"",VLOOKUP(AN451,'ESO zone constants'!$D$3:$H$4951,5,FALSE),""),""),"")</f>
        <v/>
      </c>
      <c r="AP451" s="3" t="str">
        <f>IF(AO451&lt;&gt;"",IF(AO451&lt;&gt;"LIBSETS_DROP_MECHANIC_MONSTER_NAME",VLOOKUP(AO451,'LibSets constants'!$I$4:$L$1000,3,FALSE),""),"")</f>
        <v/>
      </c>
      <c r="AQ451" s="3" t="str">
        <f>IF(AO451&lt;&gt;"",IF(AO451&lt;&gt;"LIBSETS_DROP_MECHANIC_MONSTER_NAME",VLOOKUP(AO451,'LibSets constants'!$I$4:$L$1000,4,FALSE),""),"")</f>
        <v/>
      </c>
      <c r="AR451" s="3" t="str">
        <f>IF(G451&lt;&gt;"LIBSETS_SETTYPE_BATTLEGROUND",IF(G451&lt;&gt;"LIBSETS_SETTYPE_SPECIAL",IF(AS451&lt;&gt;"",VLOOKUP(AS451,'ESO zone constants'!$D$3:$H$4951,5,FALSE),""),""),"")</f>
        <v/>
      </c>
      <c r="AU451" s="3" t="str">
        <f>IF(AT451&lt;&gt;"",IF(AT451&lt;&gt;"LIBSETS_DROP_MECHANIC_MONSTER_NAME",VLOOKUP(AT451,'LibSets constants'!$I$4:$L$1000,3,FALSE),""),"")</f>
        <v/>
      </c>
      <c r="AV451" s="3" t="str">
        <f>IF(AT451&lt;&gt;"",IF(AT451&lt;&gt;"LIBSETS_DROP_MECHANIC_MONSTER_NAME",VLOOKUP(AT451,'LibSets constants'!$I$4:$L$1000,4,FALSE),""),"")</f>
        <v/>
      </c>
      <c r="AW451" s="21" t="str">
        <f t="shared" ref="AW451:AW456" si="43">IF(A451="???","--","")&amp;IF(F451&lt;&gt;"Not in the game (anymore)",IF(A451&lt;&gt;"",CONCATENATE("[",A451,"] = {wayshrines={")&amp;IF(K451&lt;&gt;"",CONCATENATE(K451,","),"")&amp;IF(L451&lt;&gt;"",CONCATENATE(L451,","),"")&amp;IF(M451&lt;&gt;"",CONCATENATE(M451,","),"")&amp;CONCATENATE("}")&amp;IF(VALUE(N451)&gt;0,CONCATENATE(", traitsNeeded=",N451),"")&amp;CONCATENATE(", dlcId=",IF(S451&lt;&gt;"",S451,"DLC_BASE_GAME")),""),"")</f>
        <v>[29] = {wayshrines={189,189,189,}, dlcId=DLC_BASE_GAME</v>
      </c>
      <c r="AX451" s="21" t="str">
        <f t="shared" ref="AX451:AX456"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zoneIds={146,933}, veteran=false</v>
      </c>
      <c r="AY451" s="21" t="str">
        <f t="shared" ref="AY451:AY456" si="45">IF(F451&lt;&gt;"Not in the game (anymore)",IF(A451&lt;&gt;"",", setType="&amp;G451,"")&amp;IF(J451="true",", multiTrialSet=true",""),"")</f>
        <v>, setType=LIBSETS_SETTYPE_DUNGEON</v>
      </c>
      <c r="AZ451" s="21" t="str">
        <f t="shared" ref="AZ451:AZ456"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A451" s="21" t="str">
        <f t="shared" ref="BA451:BA456" si="47">IF(F451&lt;&gt;"Not in the game (anymore)",IF(C451&lt;&gt;"",CONCATENATE(" --",C451," / ",B451,"   [",IF(Q451&lt;&gt;"",Q451,""),IF(Y451&lt;&gt;"",", "&amp;Y451,""),IF(AD451&lt;&gt;"",", "&amp;AD451,""),IF(AI451&lt;&gt;"",", "&amp;AI451,""),IF(AN451&lt;&gt;"",", "&amp;AN451,""),IF(AS451&lt;&gt;"",", "&amp;AS451,""),"]")),"")</f>
        <v xml:space="preserve"> --Sergeant's Mail / Rüstung des Feldwebels   [Wayrest Sewers I, Wayrest Sewers II]</v>
      </c>
    </row>
    <row r="452" spans="1:53" x14ac:dyDescent="0.25">
      <c r="A452" s="12">
        <v>194</v>
      </c>
      <c r="B452" t="s">
        <v>1038</v>
      </c>
      <c r="C452" t="s">
        <v>1039</v>
      </c>
      <c r="D452" s="3">
        <f t="shared" si="42"/>
        <v>194</v>
      </c>
      <c r="G452" s="8" t="s">
        <v>1652</v>
      </c>
      <c r="I452" t="s">
        <v>97</v>
      </c>
      <c r="J452" t="s">
        <v>97</v>
      </c>
      <c r="K452">
        <v>189</v>
      </c>
      <c r="L452">
        <v>189</v>
      </c>
      <c r="M452">
        <v>189</v>
      </c>
      <c r="N452">
        <v>0</v>
      </c>
      <c r="O452" s="70" t="s">
        <v>62</v>
      </c>
      <c r="P452" s="3">
        <f>IF(AND(G452&lt;&gt;"LIBSETS_SETTYPE_BATTLEGROUND",G452&lt;&gt;"LIBSETS_SETTYPE_SPECIAL",G452&lt;&gt;"LIBSETS_SETTYPE_MYTHIC"), IF(Q452&lt;&gt;"",VLOOKUP(Q452,'ESO zone constants'!$D$3:$H$9999,5,FALSE),""),"")</f>
        <v>146</v>
      </c>
      <c r="Q452" t="str">
        <f>IF(AND(O452&lt;&gt;"",NOT(ISERROR(O452))),O452, IF(AND(K452&lt;&gt;"",K452&gt;0,NOT(ISERROR(K452))),VLOOKUP(K452,'ESO wayshrine node constants'!$A$3:$D$9986,4,FALSE),""))</f>
        <v>Wayrest Sewers I</v>
      </c>
      <c r="S452" s="19" t="str">
        <f>IF(AND(R452&lt;&gt;"",NOT(ISERROR(R452))),R452,IF(P452&lt;&gt;"",IF(NOT(ISERROR(VLOOKUP(P452,'ESO Dungeon constants'!$D$3:$H$9999,5,FALSE))),VLOOKUP(P452,'ESO Dungeon constants'!$D$3:$I$9999,6,FALSE),VLOOKUP(P452,'ESO zone constants'!$H$3:$K$9985,4,FALSE)),""))</f>
        <v>DLC_BASE_GAME</v>
      </c>
      <c r="T452" s="3" t="str">
        <f>IF(S452&lt;&gt;"",VLOOKUP(S452,'LibSets constants'!$B$4:$C$1000,2,FALSE),"")</f>
        <v>Included in base game</v>
      </c>
      <c r="V452" s="41" t="str">
        <f>IF(U452&lt;&gt;"",IF(U452&lt;&gt;"LIBSETS_DROP_MECHANIC_MONSTER_NAME",VLOOKUP(U452,'LibSets constants'!$I$4:$L$1000,3,FALSE),""),"")</f>
        <v/>
      </c>
      <c r="W452" s="40" t="str">
        <f>IF(U452&lt;&gt;"",IF(U452&lt;&gt;"LIBSETS_DROP_MECHANIC_MONSTER_NAME",VLOOKUP(U452,'LibSets constants'!$I$4:$L$1000,4,FALSE),""),"")</f>
        <v/>
      </c>
      <c r="X452" s="3">
        <f>IF(G452&lt;&gt;"LIBSETS_SETTYPE_BATTLEGROUND",IF(G452&lt;&gt;"LIBSETS_SETTYPE_SPECIAL",IF(Y452&lt;&gt;"",VLOOKUP(Y452,'ESO zone constants'!$D$3:$H$4951,5,FALSE),""),""),"")</f>
        <v>933</v>
      </c>
      <c r="Y452" t="s">
        <v>58</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constants'!$D$3:$H$4951,5,FALSE),""),""),"")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constants'!$D$3:$H$4951,5,FALSE),""),""),"")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constants'!$D$3:$H$4951,5,FALSE),""),""),"")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constants'!$D$3:$H$4951,5,FALSE),""),""),"")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[194] = {wayshrines={189,189,189,}, dlcId=DLC_BASE_GAME</v>
      </c>
      <c r="AX452" s="21" t="str">
        <f t="shared" si="44"/>
        <v>, zoneIds={146,933}, veteran=false</v>
      </c>
      <c r="AY452" s="21" t="str">
        <f t="shared" si="45"/>
        <v>, setType=LIBSETS_SETTYPE_DUNGEON</v>
      </c>
      <c r="AZ452" s="21" t="str">
        <f t="shared" si="46"/>
        <v>},</v>
      </c>
      <c r="BA452" s="21" t="str">
        <f t="shared" si="47"/>
        <v xml:space="preserve"> --Combat Physician / Feldarzt   [Wayrest Sewers I, Wayrest Sewers II]</v>
      </c>
    </row>
    <row r="453" spans="1:53" x14ac:dyDescent="0.25">
      <c r="A453" s="12">
        <v>299</v>
      </c>
      <c r="B453" t="s">
        <v>1195</v>
      </c>
      <c r="C453" t="s">
        <v>1196</v>
      </c>
      <c r="D453" s="3">
        <f t="shared" si="42"/>
        <v>299</v>
      </c>
      <c r="G453" s="8" t="s">
        <v>1652</v>
      </c>
      <c r="I453" t="s">
        <v>97</v>
      </c>
      <c r="J453" t="s">
        <v>97</v>
      </c>
      <c r="K453">
        <v>189</v>
      </c>
      <c r="L453">
        <v>189</v>
      </c>
      <c r="M453">
        <v>189</v>
      </c>
      <c r="N453">
        <v>0</v>
      </c>
      <c r="O453" s="70" t="s">
        <v>62</v>
      </c>
      <c r="P453" s="3">
        <f>IF(AND(G453&lt;&gt;"LIBSETS_SETTYPE_BATTLEGROUND",G453&lt;&gt;"LIBSETS_SETTYPE_SPECIAL",G453&lt;&gt;"LIBSETS_SETTYPE_MYTHIC"), IF(Q453&lt;&gt;"",VLOOKUP(Q453,'ESO zone constants'!$D$3:$H$9999,5,FALSE),""),"")</f>
        <v>146</v>
      </c>
      <c r="Q453" t="str">
        <f>IF(AND(O453&lt;&gt;"",NOT(ISERROR(O453))),O453, IF(AND(K453&lt;&gt;"",K453&gt;0,NOT(ISERROR(K453))),VLOOKUP(K453,'ESO wayshrine node constants'!$A$3:$D$9986,4,FALSE),""))</f>
        <v>Wayrest Sewers I</v>
      </c>
      <c r="S453" s="19" t="str">
        <f>IF(AND(R453&lt;&gt;"",NOT(ISERROR(R453))),R453,IF(P453&lt;&gt;"",IF(NOT(ISERROR(VLOOKUP(P453,'ESO Dungeon constants'!$D$3:$H$9999,5,FALSE))),VLOOKUP(P453,'ESO Dungeon constants'!$D$3:$I$9999,6,FALSE),VLOOKUP(P453,'ESO zone constants'!$H$3:$K$9985,4,FALSE)),""))</f>
        <v>DLC_BASE_GAME</v>
      </c>
      <c r="T453" s="3" t="str">
        <f>IF(S453&lt;&gt;"",VLOOKUP(S453,'LibSets constants'!$B$4:$C$1000,2,FALSE),"")</f>
        <v>Included in base game</v>
      </c>
      <c r="V453" s="41" t="str">
        <f>IF(U453&lt;&gt;"",IF(U453&lt;&gt;"LIBSETS_DROP_MECHANIC_MONSTER_NAME",VLOOKUP(U453,'LibSets constants'!$I$4:$L$1000,3,FALSE),""),"")</f>
        <v/>
      </c>
      <c r="W453" s="3" t="str">
        <f>IF(U453&lt;&gt;"",IF(U453&lt;&gt;"LIBSETS_DROP_MECHANIC_MONSTER_NAME",VLOOKUP(U453,'LibSets constants'!$I$4:$L$1000,4,FALSE),""),"")</f>
        <v/>
      </c>
      <c r="X453" s="3">
        <f>IF(G453&lt;&gt;"LIBSETS_SETTYPE_BATTLEGROUND",IF(G453&lt;&gt;"LIBSETS_SETTYPE_SPECIAL",IF(Y453&lt;&gt;"",VLOOKUP(Y453,'ESO zone constants'!$D$3:$H$4951,5,FALSE),""),""),"")</f>
        <v>933</v>
      </c>
      <c r="Y453" t="s">
        <v>58</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constants'!$D$3:$H$4951,5,FALSE),""),""),"")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constants'!$D$3:$H$4951,5,FALSE),""),""),"")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constants'!$D$3:$H$4951,5,FALSE),""),""),"")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constants'!$D$3:$H$4951,5,FALSE),""),""),"")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[299] = {wayshrines={189,189,189,}, dlcId=DLC_BASE_GAME</v>
      </c>
      <c r="AX453" s="21" t="str">
        <f t="shared" si="44"/>
        <v>, zoneIds={146,933}, veteran=false</v>
      </c>
      <c r="AY453" s="21" t="str">
        <f t="shared" si="45"/>
        <v>, setType=LIBSETS_SETTYPE_DUNGEON</v>
      </c>
      <c r="AZ453" s="21" t="str">
        <f t="shared" si="46"/>
        <v>},</v>
      </c>
      <c r="BA453" s="21" t="str">
        <f t="shared" si="47"/>
        <v xml:space="preserve"> --Toothrow / Zahnreihe   [Wayrest Sewers I, Wayrest Sewers II]</v>
      </c>
    </row>
    <row r="454" spans="1:53" x14ac:dyDescent="0.25">
      <c r="A454" s="12">
        <v>184</v>
      </c>
      <c r="B454" t="s">
        <v>1024</v>
      </c>
      <c r="C454" t="s">
        <v>1025</v>
      </c>
      <c r="D454" s="3">
        <f t="shared" si="42"/>
        <v>184</v>
      </c>
      <c r="G454" s="8" t="s">
        <v>1652</v>
      </c>
      <c r="I454" t="s">
        <v>97</v>
      </c>
      <c r="J454" t="s">
        <v>97</v>
      </c>
      <c r="K454">
        <v>-1</v>
      </c>
      <c r="L454">
        <v>-1</v>
      </c>
      <c r="M454">
        <v>-1</v>
      </c>
      <c r="N454">
        <v>0</v>
      </c>
      <c r="O454" s="70" t="s">
        <v>54</v>
      </c>
      <c r="P454" s="3">
        <f>IF(AND(G454&lt;&gt;"LIBSETS_SETTYPE_BATTLEGROUND",G454&lt;&gt;"LIBSETS_SETTYPE_SPECIAL",G454&lt;&gt;"LIBSETS_SETTYPE_MYTHIC"), IF(Q454&lt;&gt;"",VLOOKUP(Q454,'ESO zone constants'!$D$3:$H$9999,5,FALSE),""),"")</f>
        <v>688</v>
      </c>
      <c r="Q454" t="str">
        <f>IF(AND(O454&lt;&gt;"",NOT(ISERROR(O454))),O454, IF(AND(K454&lt;&gt;"",K454&gt;0,NOT(ISERROR(K454))),VLOOKUP(K454,'ESO wayshrine node constants'!$A$3:$D$9986,4,FALSE),""))</f>
        <v>White-Gold Tower</v>
      </c>
      <c r="S454" s="19" t="str">
        <f>IF(AND(R454&lt;&gt;"",NOT(ISERROR(R454))),R454,IF(P454&lt;&gt;"",IF(NOT(ISERROR(VLOOKUP(P454,'ESO Dungeon constants'!$D$3:$H$9999,5,FALSE))),VLOOKUP(P454,'ESO Dungeon constants'!$D$3:$I$9999,6,FALSE),VLOOKUP(P454,'ESO zone constants'!$H$3:$K$9985,4,FALSE)),""))</f>
        <v>DLC_IMPERIAL_CITY</v>
      </c>
      <c r="T454" s="3" t="str">
        <f>IF(S454&lt;&gt;"",VLOOKUP(S454,'LibSets constants'!$B$4:$C$1000,2,FALSE),"")</f>
        <v>Imperial City</v>
      </c>
      <c r="V454" s="41" t="str">
        <f>IF(U454&lt;&gt;"",IF(U454&lt;&gt;"LIBSETS_DROP_MECHANIC_MONSTER_NAME",VLOOKUP(U454,'LibSets constants'!$I$4:$L$1000,3,FALSE),""),"")</f>
        <v/>
      </c>
      <c r="W454" s="40" t="str">
        <f>IF(U454&lt;&gt;"",IF(U454&lt;&gt;"LIBSETS_DROP_MECHANIC_MONSTER_NAME",VLOOKUP(U454,'LibSets constants'!$I$4:$L$1000,4,FALSE),""),"")</f>
        <v/>
      </c>
      <c r="X454" s="3" t="str">
        <f>IF(G454&lt;&gt;"LIBSETS_SETTYPE_BATTLEGROUND",IF(G454&lt;&gt;"LIBSETS_SETTYPE_SPECIAL",IF(Y454&lt;&gt;"",VLOOKUP(Y454,'ESO zone constants'!$D$3:$H$4951,5,FALSE),""),""),"")</f>
        <v/>
      </c>
      <c r="AA454" s="3" t="str">
        <f>IF(Z454&lt;&gt;"",IF(Z454&lt;&gt;"LIBSETS_DROP_MECHANIC_MONSTER_NAME",VLOOKUP(Z454,'LibSets constants'!$I$4:$L$1000,3,FALSE),""),"")</f>
        <v/>
      </c>
      <c r="AB454" s="3" t="str">
        <f>IF(Z454&lt;&gt;"",IF(Z454&lt;&gt;"LIBSETS_DROP_MECHANIC_MONSTER_NAME",VLOOKUP(Z454,'LibSets constants'!$I$4:$L$1000,4,FALSE),""),"")</f>
        <v/>
      </c>
      <c r="AC454" s="3" t="str">
        <f>IF(G454&lt;&gt;"LIBSETS_SETTYPE_BATTLEGROUND",IF(G454&lt;&gt;"LIBSETS_SETTYPE_SPECIAL",IF(AD454&lt;&gt;"",VLOOKUP(AD454,'ESO zone constants'!$D$3:$H$4951,5,FALSE),""),""),"")</f>
        <v/>
      </c>
      <c r="AF454" s="3" t="str">
        <f>IF(AE454&lt;&gt;"",IF(AE454&lt;&gt;"LIBSETS_DROP_MECHANIC_MONSTER_NAME",VLOOKUP(AE454,'LibSets constants'!$I$4:$L$1000,3,FALSE),""),"")</f>
        <v/>
      </c>
      <c r="AG454" s="3" t="str">
        <f>IF(AE454&lt;&gt;"",IF(AE454&lt;&gt;"LIBSETS_DROP_MECHANIC_MONSTER_NAME",VLOOKUP(AE454,'LibSets constants'!$I$4:$L$1000,4,FALSE),""),"")</f>
        <v/>
      </c>
      <c r="AH454" s="3" t="str">
        <f>IF(G454&lt;&gt;"LIBSETS_SETTYPE_BATTLEGROUND",IF(G454&lt;&gt;"LIBSETS_SETTYPE_SPECIAL",IF(AI454&lt;&gt;"",VLOOKUP(AI454,'ESO zone constants'!$D$3:$H$4951,5,FALSE),""),""),"")</f>
        <v/>
      </c>
      <c r="AK454" s="3" t="str">
        <f>IF(AJ454&lt;&gt;"",IF(AJ454&lt;&gt;"LIBSETS_DROP_MECHANIC_MONSTER_NAME",VLOOKUP(AJ454,'LibSets constants'!$I$4:$L$1000,3,FALSE),""),"")</f>
        <v/>
      </c>
      <c r="AL454" s="3" t="str">
        <f>IF(AJ454&lt;&gt;"",IF(AJ454&lt;&gt;"LIBSETS_DROP_MECHANIC_MONSTER_NAME",VLOOKUP(AJ454,'LibSets constants'!$I$4:$L$1000,4,FALSE),""),"")</f>
        <v/>
      </c>
      <c r="AM454" s="3" t="str">
        <f>IF(G454&lt;&gt;"LIBSETS_SETTYPE_BATTLEGROUND",IF(G454&lt;&gt;"LIBSETS_SETTYPE_SPECIAL",IF(AN454&lt;&gt;"",VLOOKUP(AN454,'ESO zone constants'!$D$3:$H$4951,5,FALSE),""),""),"")</f>
        <v/>
      </c>
      <c r="AP454" s="3" t="str">
        <f>IF(AO454&lt;&gt;"",IF(AO454&lt;&gt;"LIBSETS_DROP_MECHANIC_MONSTER_NAME",VLOOKUP(AO454,'LibSets constants'!$I$4:$L$1000,3,FALSE),""),"")</f>
        <v/>
      </c>
      <c r="AQ454" s="3" t="str">
        <f>IF(AO454&lt;&gt;"",IF(AO454&lt;&gt;"LIBSETS_DROP_MECHANIC_MONSTER_NAME",VLOOKUP(AO454,'LibSets constants'!$I$4:$L$1000,4,FALSE),""),"")</f>
        <v/>
      </c>
      <c r="AR454" s="3" t="str">
        <f>IF(G454&lt;&gt;"LIBSETS_SETTYPE_BATTLEGROUND",IF(G454&lt;&gt;"LIBSETS_SETTYPE_SPECIAL",IF(AS454&lt;&gt;"",VLOOKUP(AS454,'ESO zone constants'!$D$3:$H$4951,5,FALSE),""),""),"")</f>
        <v/>
      </c>
      <c r="AU454" s="3" t="str">
        <f>IF(AT454&lt;&gt;"",IF(AT454&lt;&gt;"LIBSETS_DROP_MECHANIC_MONSTER_NAME",VLOOKUP(AT454,'LibSets constants'!$I$4:$L$1000,3,FALSE),""),"")</f>
        <v/>
      </c>
      <c r="AV454" s="3" t="str">
        <f>IF(AT454&lt;&gt;"",IF(AT454&lt;&gt;"LIBSETS_DROP_MECHANIC_MONSTER_NAME",VLOOKUP(AT454,'LibSets constants'!$I$4:$L$1000,4,FALSE),""),"")</f>
        <v/>
      </c>
      <c r="AW454" s="21" t="str">
        <f t="shared" si="43"/>
        <v>[184] = {wayshrines={-1,-1,-1,}, dlcId=DLC_IMPERIAL_CITY</v>
      </c>
      <c r="AX454" s="21" t="str">
        <f t="shared" si="44"/>
        <v>, zoneIds={688}, veteran=false</v>
      </c>
      <c r="AY454" s="21" t="str">
        <f t="shared" si="45"/>
        <v>, setType=LIBSETS_SETTYPE_DUNGEON</v>
      </c>
      <c r="AZ454" s="21" t="str">
        <f t="shared" si="46"/>
        <v>},</v>
      </c>
      <c r="BA454" s="21" t="str">
        <f t="shared" si="47"/>
        <v xml:space="preserve"> --Brands of Imperium / Male des Kaiserreichs   [White-Gold Tower]</v>
      </c>
    </row>
    <row r="455" spans="1:53" x14ac:dyDescent="0.25">
      <c r="A455" s="12">
        <v>185</v>
      </c>
      <c r="B455" t="s">
        <v>1026</v>
      </c>
      <c r="C455" t="s">
        <v>1027</v>
      </c>
      <c r="D455" s="3">
        <f t="shared" si="42"/>
        <v>185</v>
      </c>
      <c r="G455" s="8" t="s">
        <v>1652</v>
      </c>
      <c r="I455" t="s">
        <v>97</v>
      </c>
      <c r="J455" t="s">
        <v>97</v>
      </c>
      <c r="K455">
        <v>-1</v>
      </c>
      <c r="L455">
        <v>-1</v>
      </c>
      <c r="M455">
        <v>-1</v>
      </c>
      <c r="N455">
        <v>0</v>
      </c>
      <c r="O455" s="70" t="s">
        <v>54</v>
      </c>
      <c r="P455" s="3">
        <f>IF(AND(G455&lt;&gt;"LIBSETS_SETTYPE_BATTLEGROUND",G455&lt;&gt;"LIBSETS_SETTYPE_SPECIAL",G455&lt;&gt;"LIBSETS_SETTYPE_MYTHIC"), IF(Q455&lt;&gt;"",VLOOKUP(Q455,'ESO zone constants'!$D$3:$H$9999,5,FALSE),""),"")</f>
        <v>688</v>
      </c>
      <c r="Q455" t="str">
        <f>IF(AND(O455&lt;&gt;"",NOT(ISERROR(O455))),O455, IF(AND(K455&lt;&gt;"",K455&gt;0,NOT(ISERROR(K455))),VLOOKUP(K455,'ESO wayshrine node constants'!$A$3:$D$9986,4,FALSE),""))</f>
        <v>White-Gold Tower</v>
      </c>
      <c r="S455" s="19" t="str">
        <f>IF(AND(R455&lt;&gt;"",NOT(ISERROR(R455))),R455,IF(P455&lt;&gt;"",IF(NOT(ISERROR(VLOOKUP(P455,'ESO Dungeon constants'!$D$3:$H$9999,5,FALSE))),VLOOKUP(P455,'ESO Dungeon constants'!$D$3:$I$9999,6,FALSE),VLOOKUP(P455,'ESO zone constants'!$H$3:$K$9985,4,FALSE)),""))</f>
        <v>DLC_IMPERIAL_CITY</v>
      </c>
      <c r="T455" s="3" t="str">
        <f>IF(S455&lt;&gt;"",VLOOKUP(S455,'LibSets constants'!$B$4:$C$1000,2,FALSE),"")</f>
        <v>Imperial City</v>
      </c>
      <c r="V455" s="41" t="str">
        <f>IF(U455&lt;&gt;"",IF(U455&lt;&gt;"LIBSETS_DROP_MECHANIC_MONSTER_NAME",VLOOKUP(U455,'LibSets constants'!$I$4:$L$1000,3,FALSE),""),"")</f>
        <v/>
      </c>
      <c r="W455" s="40" t="str">
        <f>IF(U455&lt;&gt;"",IF(U455&lt;&gt;"LIBSETS_DROP_MECHANIC_MONSTER_NAME",VLOOKUP(U455,'LibSets constants'!$I$4:$L$1000,4,FALSE),""),"")</f>
        <v/>
      </c>
      <c r="X455" s="3" t="str">
        <f>IF(G455&lt;&gt;"LIBSETS_SETTYPE_BATTLEGROUND",IF(G455&lt;&gt;"LIBSETS_SETTYPE_SPECIAL",IF(Y455&lt;&gt;"",VLOOKUP(Y455,'ESO zone constants'!$D$3:$H$4951,5,FALSE),""),""),"")</f>
        <v/>
      </c>
      <c r="AA455" s="3" t="str">
        <f>IF(Z455&lt;&gt;"",IF(Z455&lt;&gt;"LIBSETS_DROP_MECHANIC_MONSTER_NAME",VLOOKUP(Z455,'LibSets constants'!$I$4:$L$1000,3,FALSE),""),"")</f>
        <v/>
      </c>
      <c r="AB455" s="3" t="str">
        <f>IF(Z455&lt;&gt;"",IF(Z455&lt;&gt;"LIBSETS_DROP_MECHANIC_MONSTER_NAME",VLOOKUP(Z455,'LibSets constants'!$I$4:$L$1000,4,FALSE),""),"")</f>
        <v/>
      </c>
      <c r="AC455" s="3" t="str">
        <f>IF(G455&lt;&gt;"LIBSETS_SETTYPE_BATTLEGROUND",IF(G455&lt;&gt;"LIBSETS_SETTYPE_SPECIAL",IF(AD455&lt;&gt;"",VLOOKUP(AD455,'ESO zone constants'!$D$3:$H$4951,5,FALSE),""),""),"")</f>
        <v/>
      </c>
      <c r="AF455" s="3" t="str">
        <f>IF(AE455&lt;&gt;"",IF(AE455&lt;&gt;"LIBSETS_DROP_MECHANIC_MONSTER_NAME",VLOOKUP(AE455,'LibSets constants'!$I$4:$L$1000,3,FALSE),""),"")</f>
        <v/>
      </c>
      <c r="AG455" s="3" t="str">
        <f>IF(AE455&lt;&gt;"",IF(AE455&lt;&gt;"LIBSETS_DROP_MECHANIC_MONSTER_NAME",VLOOKUP(AE455,'LibSets constants'!$I$4:$L$1000,4,FALSE),""),"")</f>
        <v/>
      </c>
      <c r="AH455" s="3" t="str">
        <f>IF(G455&lt;&gt;"LIBSETS_SETTYPE_BATTLEGROUND",IF(G455&lt;&gt;"LIBSETS_SETTYPE_SPECIAL",IF(AI455&lt;&gt;"",VLOOKUP(AI455,'ESO zone constants'!$D$3:$H$4951,5,FALSE),""),""),"")</f>
        <v/>
      </c>
      <c r="AK455" s="3" t="str">
        <f>IF(AJ455&lt;&gt;"",IF(AJ455&lt;&gt;"LIBSETS_DROP_MECHANIC_MONSTER_NAME",VLOOKUP(AJ455,'LibSets constants'!$I$4:$L$1000,3,FALSE),""),"")</f>
        <v/>
      </c>
      <c r="AL455" s="3" t="str">
        <f>IF(AJ455&lt;&gt;"",IF(AJ455&lt;&gt;"LIBSETS_DROP_MECHANIC_MONSTER_NAME",VLOOKUP(AJ455,'LibSets constants'!$I$4:$L$1000,4,FALSE),""),"")</f>
        <v/>
      </c>
      <c r="AM455" s="3" t="str">
        <f>IF(G455&lt;&gt;"LIBSETS_SETTYPE_BATTLEGROUND",IF(G455&lt;&gt;"LIBSETS_SETTYPE_SPECIAL",IF(AN455&lt;&gt;"",VLOOKUP(AN455,'ESO zone constants'!$D$3:$H$4951,5,FALSE),""),""),"")</f>
        <v/>
      </c>
      <c r="AP455" s="3" t="str">
        <f>IF(AO455&lt;&gt;"",IF(AO455&lt;&gt;"LIBSETS_DROP_MECHANIC_MONSTER_NAME",VLOOKUP(AO455,'LibSets constants'!$I$4:$L$1000,3,FALSE),""),"")</f>
        <v/>
      </c>
      <c r="AQ455" s="3" t="str">
        <f>IF(AO455&lt;&gt;"",IF(AO455&lt;&gt;"LIBSETS_DROP_MECHANIC_MONSTER_NAME",VLOOKUP(AO455,'LibSets constants'!$I$4:$L$1000,4,FALSE),""),"")</f>
        <v/>
      </c>
      <c r="AR455" s="3" t="str">
        <f>IF(G455&lt;&gt;"LIBSETS_SETTYPE_BATTLEGROUND",IF(G455&lt;&gt;"LIBSETS_SETTYPE_SPECIAL",IF(AS455&lt;&gt;"",VLOOKUP(AS455,'ESO zone constants'!$D$3:$H$4951,5,FALSE),""),""),"")</f>
        <v/>
      </c>
      <c r="AU455" s="3" t="str">
        <f>IF(AT455&lt;&gt;"",IF(AT455&lt;&gt;"LIBSETS_DROP_MECHANIC_MONSTER_NAME",VLOOKUP(AT455,'LibSets constants'!$I$4:$L$1000,3,FALSE),""),"")</f>
        <v/>
      </c>
      <c r="AV455" s="3" t="str">
        <f>IF(AT455&lt;&gt;"",IF(AT455&lt;&gt;"LIBSETS_DROP_MECHANIC_MONSTER_NAME",VLOOKUP(AT455,'LibSets constants'!$I$4:$L$1000,4,FALSE),""),"")</f>
        <v/>
      </c>
      <c r="AW455" s="21" t="str">
        <f t="shared" si="43"/>
        <v>[185] = {wayshrines={-1,-1,-1,}, dlcId=DLC_IMPERIAL_CITY</v>
      </c>
      <c r="AX455" s="21" t="str">
        <f t="shared" si="44"/>
        <v>, zoneIds={688}, veteran=false</v>
      </c>
      <c r="AY455" s="21" t="str">
        <f t="shared" si="45"/>
        <v>, setType=LIBSETS_SETTYPE_DUNGEON</v>
      </c>
      <c r="AZ455" s="21" t="str">
        <f t="shared" si="46"/>
        <v>},</v>
      </c>
      <c r="BA455" s="21" t="str">
        <f t="shared" si="47"/>
        <v xml:space="preserve"> --Spell Power Cure / Magiekraftheilung   [White-Gold Tower]</v>
      </c>
    </row>
    <row r="456" spans="1:53" x14ac:dyDescent="0.25">
      <c r="A456" s="12">
        <v>198</v>
      </c>
      <c r="B456" t="s">
        <v>1046</v>
      </c>
      <c r="C456" t="s">
        <v>1047</v>
      </c>
      <c r="D456" s="3">
        <f t="shared" si="42"/>
        <v>198</v>
      </c>
      <c r="G456" s="8" t="s">
        <v>1652</v>
      </c>
      <c r="I456" t="s">
        <v>97</v>
      </c>
      <c r="J456" t="s">
        <v>97</v>
      </c>
      <c r="K456">
        <v>-1</v>
      </c>
      <c r="L456">
        <v>-1</v>
      </c>
      <c r="M456">
        <v>-1</v>
      </c>
      <c r="N456">
        <v>0</v>
      </c>
      <c r="O456" s="70" t="s">
        <v>54</v>
      </c>
      <c r="P456" s="3">
        <f>IF(AND(G456&lt;&gt;"LIBSETS_SETTYPE_BATTLEGROUND",G456&lt;&gt;"LIBSETS_SETTYPE_SPECIAL",G456&lt;&gt;"LIBSETS_SETTYPE_MYTHIC"), IF(Q456&lt;&gt;"",VLOOKUP(Q456,'ESO zone constants'!$D$3:$H$9999,5,FALSE),""),"")</f>
        <v>688</v>
      </c>
      <c r="Q456" t="str">
        <f>IF(AND(O456&lt;&gt;"",NOT(ISERROR(O456))),O456, IF(AND(K456&lt;&gt;"",K456&gt;0,NOT(ISERROR(K456))),VLOOKUP(K456,'ESO wayshrine node constants'!$A$3:$D$9986,4,FALSE),""))</f>
        <v>White-Gold Tower</v>
      </c>
      <c r="S456" s="19" t="str">
        <f>IF(AND(R456&lt;&gt;"",NOT(ISERROR(R456))),R456,IF(P456&lt;&gt;"",IF(NOT(ISERROR(VLOOKUP(P456,'ESO Dungeon constants'!$D$3:$H$9999,5,FALSE))),VLOOKUP(P456,'ESO Dungeon constants'!$D$3:$I$9999,6,FALSE),VLOOKUP(P456,'ESO zone constants'!$H$3:$K$9985,4,FALSE)),""))</f>
        <v>DLC_IMPERIAL_CITY</v>
      </c>
      <c r="T456" s="3" t="str">
        <f>IF(S456&lt;&gt;"",VLOOKUP(S456,'LibSets constants'!$B$4:$C$1000,2,FALSE),"")</f>
        <v>Imperial City</v>
      </c>
      <c r="V456" s="41" t="str">
        <f>IF(U456&lt;&gt;"",IF(U456&lt;&gt;"LIBSETS_DROP_MECHANIC_MONSTER_NAME",VLOOKUP(U456,'LibSets constants'!$I$4:$L$1000,3,FALSE),""),"")</f>
        <v/>
      </c>
      <c r="W456" s="40" t="str">
        <f>IF(U456&lt;&gt;"",IF(U456&lt;&gt;"LIBSETS_DROP_MECHANIC_MONSTER_NAME",VLOOKUP(U456,'LibSets constants'!$I$4:$L$1000,4,FALSE),""),"")</f>
        <v/>
      </c>
      <c r="X456" s="3" t="str">
        <f>IF(G456&lt;&gt;"LIBSETS_SETTYPE_BATTLEGROUND",IF(G456&lt;&gt;"LIBSETS_SETTYPE_SPECIAL",IF(Y456&lt;&gt;"",VLOOKUP(Y456,'ESO zone constants'!$D$3:$H$4951,5,FALSE),""),""),"")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constants'!$D$3:$H$4951,5,FALSE),""),""),"")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constants'!$D$3:$H$4951,5,FALSE),""),""),"")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constants'!$D$3:$H$4951,5,FALSE),""),""),"")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constants'!$D$3:$H$4951,5,FALSE),""),""),"")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[198] = {wayshrines={-1,-1,-1,}, dlcId=DLC_IMPERIAL_CITY</v>
      </c>
      <c r="AX456" s="21" t="str">
        <f t="shared" si="44"/>
        <v>, zoneIds={688}, veteran=false</v>
      </c>
      <c r="AY456" s="21" t="str">
        <f t="shared" si="45"/>
        <v>, setType=LIBSETS_SETTYPE_DUNGEON</v>
      </c>
      <c r="AZ456" s="21" t="str">
        <f t="shared" si="46"/>
        <v>},</v>
      </c>
      <c r="BA456" s="21" t="str">
        <f t="shared" si="47"/>
        <v xml:space="preserve"> --Essence Thief / Essenzdieb   [White-Gold Tower]</v>
      </c>
    </row>
    <row r="457" spans="1:53" x14ac:dyDescent="0.25">
      <c r="A457" s="5">
        <v>519</v>
      </c>
      <c r="B457" t="s">
        <v>2014</v>
      </c>
      <c r="C457" t="s">
        <v>2015</v>
      </c>
      <c r="D457" s="3">
        <f t="shared" ref="D457:D499" si="48">A457</f>
        <v>519</v>
      </c>
      <c r="G457" s="8" t="s">
        <v>1876</v>
      </c>
      <c r="I457" t="s">
        <v>97</v>
      </c>
      <c r="J457" t="s">
        <v>97</v>
      </c>
      <c r="K457">
        <v>-1</v>
      </c>
      <c r="L457">
        <v>-1</v>
      </c>
      <c r="M457">
        <v>-1</v>
      </c>
      <c r="N457">
        <v>0</v>
      </c>
      <c r="O457" s="70" t="s">
        <v>2049</v>
      </c>
      <c r="P457" s="3" t="str">
        <f>IF(AND(G457&lt;&gt;"LIBSETS_SETTYPE_BATTLEGROUND",G457&lt;&gt;"LIBSETS_SETTYPE_SPECIAL",G457&lt;&gt;"LIBSETS_SETTYPE_MYTHIC"), IF(Q457&lt;&gt;"",VLOOKUP(Q457,'ESO zone constants'!$D$3:$H$9999,5,FALSE),""),"")</f>
        <v/>
      </c>
      <c r="Q457" t="str">
        <f>IF(AND(O457&lt;&gt;"",NOT(ISERROR(O457))),O457, IF(AND(K457&lt;&gt;"",K457&gt;0,NOT(ISERROR(K457))),VLOOKUP(K457,'ESO wayshrine node constants'!$A$3:$D$9986,4,FALSE),""))</f>
        <v>Antiquities</v>
      </c>
      <c r="R457" s="70" t="s">
        <v>1797</v>
      </c>
      <c r="S457" s="19" t="str">
        <f>IF(AND(R457&lt;&gt;"",NOT(ISERROR(R457))),R457,IF(P457&lt;&gt;"",IF(NOT(ISERROR(VLOOKUP(P457,'ESO Dungeon constants'!$D$3:$H$9999,5,FALSE))),VLOOKUP(P457,'ESO Dungeon constants'!$D$3:$I$9999,6,FALSE),VLOOKUP(P457,'ESO zone constants'!$H$3:$K$9985,4,FALSE)),""))</f>
        <v>DLC_GREYMOOR</v>
      </c>
      <c r="T457" s="3" t="str">
        <f>IF(S457&lt;&gt;"",VLOOKUP(S457,'LibSets constants'!$B$4:$C$1000,2,FALSE),"")</f>
        <v>Greymoor</v>
      </c>
      <c r="U457" s="3" t="s">
        <v>1873</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constants'!$D$3:$H$4951,5,FALSE),""),""),"")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constants'!$D$3:$H$4951,5,FALSE),""),""),"")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constants'!$D$3:$H$4951,5,FALSE),""),""),"")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constants'!$D$3:$H$4951,5,FALSE),""),""),"")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constants'!$D$3:$H$4951,5,FALSE),""),""),"")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ref="AW457:AW499" si="49">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 t="shared" ref="AX457:AX499" si="50">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 t="shared" ref="AY457:AY499" si="51">IF(F457&lt;&gt;"Not in the game (anymore)",IF(A457&lt;&gt;"",", setType="&amp;G457,"")&amp;IF(J457="true",", multiTrialSet=true",""),"")</f>
        <v>, setType=LIBSETS_SETTYPE_MYTHIC</v>
      </c>
      <c r="AZ457" s="21" t="str">
        <f t="shared" ref="AZ457:AZ499" si="52">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 t="shared" ref="BA457:BA501" si="53">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2016</v>
      </c>
      <c r="C458" t="s">
        <v>2017</v>
      </c>
      <c r="D458" s="3">
        <f t="shared" si="48"/>
        <v>520</v>
      </c>
      <c r="G458" s="8" t="s">
        <v>1876</v>
      </c>
      <c r="I458" t="s">
        <v>97</v>
      </c>
      <c r="J458" t="s">
        <v>97</v>
      </c>
      <c r="K458">
        <v>-1</v>
      </c>
      <c r="L458">
        <v>-1</v>
      </c>
      <c r="M458">
        <v>-1</v>
      </c>
      <c r="N458">
        <v>0</v>
      </c>
      <c r="O458" s="70" t="s">
        <v>2049</v>
      </c>
      <c r="P458" s="3" t="str">
        <f>IF(AND(G458&lt;&gt;"LIBSETS_SETTYPE_BATTLEGROUND",G458&lt;&gt;"LIBSETS_SETTYPE_SPECIAL",G458&lt;&gt;"LIBSETS_SETTYPE_MYTHIC"), IF(Q458&lt;&gt;"",VLOOKUP(Q458,'ESO zone constants'!$D$3:$H$9999,5,FALSE),""),"")</f>
        <v/>
      </c>
      <c r="Q458" t="str">
        <f>IF(AND(O458&lt;&gt;"",NOT(ISERROR(O458))),O458, IF(AND(K458&lt;&gt;"",K458&gt;0,NOT(ISERROR(K458))),VLOOKUP(K458,'ESO wayshrine node constants'!$A$3:$D$9986,4,FALSE),""))</f>
        <v>Antiquities</v>
      </c>
      <c r="R458" s="70" t="s">
        <v>1797</v>
      </c>
      <c r="S458" s="19" t="str">
        <f>IF(AND(R458&lt;&gt;"",NOT(ISERROR(R458))),R458,IF(P458&lt;&gt;"",IF(NOT(ISERROR(VLOOKUP(P458,'ESO Dungeon constants'!$D$3:$H$9999,5,FALSE))),VLOOKUP(P458,'ESO Dungeon constants'!$D$3:$I$9999,6,FALSE),VLOOKUP(P458,'ESO zone constants'!$H$3:$K$9985,4,FALSE)),""))</f>
        <v>DLC_GREYMOOR</v>
      </c>
      <c r="T458" s="3" t="str">
        <f>IF(S458&lt;&gt;"",VLOOKUP(S458,'LibSets constants'!$B$4:$C$1000,2,FALSE),"")</f>
        <v>Greymoor</v>
      </c>
      <c r="U458" s="3" t="s">
        <v>1873</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constants'!$D$3:$H$4951,5,FALSE),""),""),"")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constants'!$D$3:$H$4951,5,FALSE),""),""),"")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constants'!$D$3:$H$4951,5,FALSE),""),""),"")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constants'!$D$3:$H$4951,5,FALSE),""),""),"")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constants'!$D$3:$H$4951,5,FALSE),""),""),"")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9"/>
        <v>[520] = {wayshrines={-1,-1,-1,}, dlcId=DLC_GREYMOOR</v>
      </c>
      <c r="AX458" s="21" t="str">
        <f t="shared" si="50"/>
        <v>, veteran=false</v>
      </c>
      <c r="AY458" s="21" t="str">
        <f t="shared" si="51"/>
        <v>, setType=LIBSETS_SETTYPE_MYTHIC</v>
      </c>
      <c r="AZ458" s="21" t="str">
        <f t="shared" si="52"/>
        <v>, dropMechanic={LIBSETS_DROP_MECHANIC_ANTIQUITIES}},</v>
      </c>
      <c r="BA458" s="21" t="str">
        <f t="shared" si="53"/>
        <v xml:space="preserve"> --Malacath's Band of Brutality / Malacaths Band der Brutalität   [Antiquities]</v>
      </c>
    </row>
    <row r="459" spans="1:53" x14ac:dyDescent="0.25">
      <c r="A459" s="5">
        <v>521</v>
      </c>
      <c r="B459" t="s">
        <v>2019</v>
      </c>
      <c r="C459" t="s">
        <v>2018</v>
      </c>
      <c r="D459" s="3">
        <f t="shared" si="48"/>
        <v>521</v>
      </c>
      <c r="G459" s="8" t="s">
        <v>1876</v>
      </c>
      <c r="I459" t="s">
        <v>97</v>
      </c>
      <c r="J459" t="s">
        <v>97</v>
      </c>
      <c r="K459">
        <v>-1</v>
      </c>
      <c r="L459">
        <v>-1</v>
      </c>
      <c r="M459">
        <v>-1</v>
      </c>
      <c r="N459">
        <v>0</v>
      </c>
      <c r="O459" s="70" t="s">
        <v>2049</v>
      </c>
      <c r="P459" s="3" t="str">
        <f>IF(AND(G459&lt;&gt;"LIBSETS_SETTYPE_BATTLEGROUND",G459&lt;&gt;"LIBSETS_SETTYPE_SPECIAL",G459&lt;&gt;"LIBSETS_SETTYPE_MYTHIC"), IF(Q459&lt;&gt;"",VLOOKUP(Q459,'ESO zone constants'!$D$3:$H$9999,5,FALSE),""),"")</f>
        <v/>
      </c>
      <c r="Q459" t="str">
        <f>IF(AND(O459&lt;&gt;"",NOT(ISERROR(O459))),O459, IF(AND(K459&lt;&gt;"",K459&gt;0,NOT(ISERROR(K459))),VLOOKUP(K459,'ESO wayshrine node constants'!$A$3:$D$9986,4,FALSE),""))</f>
        <v>Antiquities</v>
      </c>
      <c r="R459" s="70" t="s">
        <v>1797</v>
      </c>
      <c r="S459" s="19" t="str">
        <f>IF(AND(R459&lt;&gt;"",NOT(ISERROR(R459))),R459,IF(P459&lt;&gt;"",IF(NOT(ISERROR(VLOOKUP(P459,'ESO Dungeon constants'!$D$3:$H$9999,5,FALSE))),VLOOKUP(P459,'ESO Dungeon constants'!$D$3:$I$9999,6,FALSE),VLOOKUP(P459,'ESO zone constants'!$H$3:$K$9985,4,FALSE)),""))</f>
        <v>DLC_GREYMOOR</v>
      </c>
      <c r="T459" s="3" t="str">
        <f>IF(S459&lt;&gt;"",VLOOKUP(S459,'LibSets constants'!$B$4:$C$1000,2,FALSE),"")</f>
        <v>Greymoor</v>
      </c>
      <c r="U459" s="3" t="s">
        <v>1873</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constants'!$D$3:$H$4951,5,FALSE),""),""),"")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constants'!$D$3:$H$4951,5,FALSE),""),""),"")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constants'!$D$3:$H$4951,5,FALSE),""),""),"")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constants'!$D$3:$H$4951,5,FALSE),""),""),"")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constants'!$D$3:$H$4951,5,FALSE),""),""),"")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9"/>
        <v>[521] = {wayshrines={-1,-1,-1,}, dlcId=DLC_GREYMOOR</v>
      </c>
      <c r="AX459" s="21" t="str">
        <f t="shared" si="50"/>
        <v>, veteran=false</v>
      </c>
      <c r="AY459" s="21" t="str">
        <f t="shared" si="51"/>
        <v>, setType=LIBSETS_SETTYPE_MYTHIC</v>
      </c>
      <c r="AZ459" s="21" t="str">
        <f t="shared" si="52"/>
        <v>, dropMechanic={LIBSETS_DROP_MECHANIC_ANTIQUITIES}},</v>
      </c>
      <c r="BA459" s="21" t="str">
        <f t="shared" si="53"/>
        <v xml:space="preserve"> --Bloodlord's Embrace / Umarmung des Blutfürsten   [Antiquities]</v>
      </c>
    </row>
    <row r="460" spans="1:53" x14ac:dyDescent="0.25">
      <c r="A460" s="5">
        <v>522</v>
      </c>
      <c r="B460" t="s">
        <v>2020</v>
      </c>
      <c r="C460" t="s">
        <v>2021</v>
      </c>
      <c r="D460" s="3">
        <f t="shared" si="48"/>
        <v>522</v>
      </c>
      <c r="G460" s="8" t="s">
        <v>1647</v>
      </c>
      <c r="I460" t="s">
        <v>98</v>
      </c>
      <c r="J460" t="s">
        <v>97</v>
      </c>
      <c r="K460">
        <v>249</v>
      </c>
      <c r="L460">
        <v>249</v>
      </c>
      <c r="M460">
        <v>249</v>
      </c>
      <c r="N460">
        <v>0</v>
      </c>
      <c r="O460" s="70" t="s">
        <v>457</v>
      </c>
      <c r="P460" s="3">
        <f>IF(AND(G460&lt;&gt;"LIBSETS_SETTYPE_BATTLEGROUND",G460&lt;&gt;"LIBSETS_SETTYPE_SPECIAL",G460&lt;&gt;"LIBSETS_SETTYPE_MYTHIC"), IF(Q460&lt;&gt;"",VLOOKUP(Q460,'ESO zone constants'!$D$3:$H$9999,5,FALSE),""),"")</f>
        <v>677</v>
      </c>
      <c r="Q460" t="str">
        <f>IF(AND(O460&lt;&gt;"",NOT(ISERROR(O460))),O460, IF(AND(K460&lt;&gt;"",K460&gt;0,NOT(ISERROR(K460))),VLOOKUP(K460,'ESO wayshrine node constants'!$A$3:$D$9986,4,FALSE),""))</f>
        <v>Maelstrom Arena</v>
      </c>
      <c r="R460" s="70" t="s">
        <v>1797</v>
      </c>
      <c r="S460" s="19" t="str">
        <f>IF(AND(R460&lt;&gt;"",NOT(ISERROR(R460))),R460,IF(P460&lt;&gt;"",IF(NOT(ISERROR(VLOOKUP(P460,'ESO Dungeon constants'!$D$3:$H$9999,5,FALSE))),VLOOKUP(P460,'ESO Dungeon constants'!$D$3:$I$9999,6,FALSE),VLOOKUP(P460,'ESO zone constants'!$H$3:$K$9985,4,FALSE)),""))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constants'!$D$3:$H$4951,5,FALSE),""),""),"")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constants'!$D$3:$H$4951,5,FALSE),""),""),"")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constants'!$D$3:$H$4951,5,FALSE),""),""),"")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constants'!$D$3:$H$4951,5,FALSE),""),""),"")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constants'!$D$3:$H$4951,5,FALSE),""),""),"")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9"/>
        <v>[522] = {wayshrines={249,249,249,}, dlcId=DLC_GREYMOOR</v>
      </c>
      <c r="AX460" s="21" t="str">
        <f t="shared" si="50"/>
        <v>, zoneIds={677}, veteran=true</v>
      </c>
      <c r="AY460" s="21" t="str">
        <f t="shared" si="51"/>
        <v>, setType=LIBSETS_SETTYPE_ARENA</v>
      </c>
      <c r="AZ460" s="21" t="str">
        <f t="shared" si="52"/>
        <v>, dropMechanic={LIBSETS_DROP_MECHANIC_ARENA_STAGE_CHEST}},</v>
      </c>
      <c r="BA460" s="21" t="str">
        <f t="shared" si="53"/>
        <v xml:space="preserve"> --Perfected Merciless Charge / Perfektionierter gnadenloser Ansturm   [Maelstrom Arena]</v>
      </c>
    </row>
    <row r="461" spans="1:53" x14ac:dyDescent="0.25">
      <c r="A461" s="5">
        <v>523</v>
      </c>
      <c r="B461" t="s">
        <v>2022</v>
      </c>
      <c r="C461" t="s">
        <v>2023</v>
      </c>
      <c r="D461" s="3">
        <f t="shared" si="48"/>
        <v>523</v>
      </c>
      <c r="G461" s="8" t="s">
        <v>1647</v>
      </c>
      <c r="I461" t="s">
        <v>98</v>
      </c>
      <c r="J461" t="s">
        <v>97</v>
      </c>
      <c r="K461">
        <v>249</v>
      </c>
      <c r="L461">
        <v>249</v>
      </c>
      <c r="M461">
        <v>249</v>
      </c>
      <c r="N461">
        <v>0</v>
      </c>
      <c r="O461" s="70" t="s">
        <v>457</v>
      </c>
      <c r="P461" s="3">
        <f>IF(AND(G461&lt;&gt;"LIBSETS_SETTYPE_BATTLEGROUND",G461&lt;&gt;"LIBSETS_SETTYPE_SPECIAL",G461&lt;&gt;"LIBSETS_SETTYPE_MYTHIC"), IF(Q461&lt;&gt;"",VLOOKUP(Q461,'ESO zone constants'!$D$3:$H$9999,5,FALSE),""),"")</f>
        <v>677</v>
      </c>
      <c r="Q461" t="str">
        <f>IF(AND(O461&lt;&gt;"",NOT(ISERROR(O461))),O461, IF(AND(K461&lt;&gt;"",K461&gt;0,NOT(ISERROR(K461))),VLOOKUP(K461,'ESO wayshrine node constants'!$A$3:$D$9986,4,FALSE),""))</f>
        <v>Maelstrom Arena</v>
      </c>
      <c r="R461" s="70" t="s">
        <v>1797</v>
      </c>
      <c r="S461" s="19" t="str">
        <f>IF(AND(R461&lt;&gt;"",NOT(ISERROR(R461))),R461,IF(P461&lt;&gt;"",IF(NOT(ISERROR(VLOOKUP(P461,'ESO Dungeon constants'!$D$3:$H$9999,5,FALSE))),VLOOKUP(P461,'ESO Dungeon constants'!$D$3:$I$9999,6,FALSE),VLOOKUP(P461,'ESO zone constants'!$H$3:$K$9985,4,FALSE)),""))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constants'!$D$3:$H$4951,5,FALSE),""),""),"")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constants'!$D$3:$H$4951,5,FALSE),""),""),"")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constants'!$D$3:$H$4951,5,FALSE),""),""),"")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constants'!$D$3:$H$4951,5,FALSE),""),""),"")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constants'!$D$3:$H$4951,5,FALSE),""),""),"")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9"/>
        <v>[523] = {wayshrines={249,249,249,}, dlcId=DLC_GREYMOOR</v>
      </c>
      <c r="AX461" s="21" t="str">
        <f t="shared" si="50"/>
        <v>, zoneIds={677}, veteran=true</v>
      </c>
      <c r="AY461" s="21" t="str">
        <f t="shared" si="51"/>
        <v>, setType=LIBSETS_SETTYPE_ARENA</v>
      </c>
      <c r="AZ461" s="21" t="str">
        <f t="shared" si="52"/>
        <v>, dropMechanic={LIBSETS_DROP_MECHANIC_ARENA_STAGE_CHEST}},</v>
      </c>
      <c r="BA461" s="21" t="str">
        <f t="shared" si="53"/>
        <v xml:space="preserve"> --Perfected Rampaging Slash / Perfektionierter tobender Schnitt   [Maelstrom Arena]</v>
      </c>
    </row>
    <row r="462" spans="1:53" x14ac:dyDescent="0.25">
      <c r="A462" s="5">
        <v>524</v>
      </c>
      <c r="B462" t="s">
        <v>2025</v>
      </c>
      <c r="C462" t="s">
        <v>2024</v>
      </c>
      <c r="D462" s="3">
        <f t="shared" si="48"/>
        <v>524</v>
      </c>
      <c r="G462" s="8" t="s">
        <v>1647</v>
      </c>
      <c r="I462" t="s">
        <v>98</v>
      </c>
      <c r="J462" t="s">
        <v>97</v>
      </c>
      <c r="K462">
        <v>249</v>
      </c>
      <c r="L462">
        <v>249</v>
      </c>
      <c r="M462">
        <v>249</v>
      </c>
      <c r="N462">
        <v>0</v>
      </c>
      <c r="O462" s="70" t="s">
        <v>457</v>
      </c>
      <c r="P462" s="3">
        <f>IF(AND(G462&lt;&gt;"LIBSETS_SETTYPE_BATTLEGROUND",G462&lt;&gt;"LIBSETS_SETTYPE_SPECIAL",G462&lt;&gt;"LIBSETS_SETTYPE_MYTHIC"), IF(Q462&lt;&gt;"",VLOOKUP(Q462,'ESO zone constants'!$D$3:$H$9999,5,FALSE),""),"")</f>
        <v>677</v>
      </c>
      <c r="Q462" t="str">
        <f>IF(AND(O462&lt;&gt;"",NOT(ISERROR(O462))),O462, IF(AND(K462&lt;&gt;"",K462&gt;0,NOT(ISERROR(K462))),VLOOKUP(K462,'ESO wayshrine node constants'!$A$3:$D$9986,4,FALSE),""))</f>
        <v>Maelstrom Arena</v>
      </c>
      <c r="R462" s="70" t="s">
        <v>1797</v>
      </c>
      <c r="S462" s="19" t="str">
        <f>IF(AND(R462&lt;&gt;"",NOT(ISERROR(R462))),R462,IF(P462&lt;&gt;"",IF(NOT(ISERROR(VLOOKUP(P462,'ESO Dungeon constants'!$D$3:$H$9999,5,FALSE))),VLOOKUP(P462,'ESO Dungeon constants'!$D$3:$I$9999,6,FALSE),VLOOKUP(P462,'ESO zone constants'!$H$3:$K$9985,4,FALSE)),""))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constants'!$D$3:$H$4951,5,FALSE),""),""),"")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constants'!$D$3:$H$4951,5,FALSE),""),""),"")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constants'!$D$3:$H$4951,5,FALSE),""),""),"")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constants'!$D$3:$H$4951,5,FALSE),""),""),"")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constants'!$D$3:$H$4951,5,FALSE),""),""),"")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9"/>
        <v>[524] = {wayshrines={249,249,249,}, dlcId=DLC_GREYMOOR</v>
      </c>
      <c r="AX462" s="21" t="str">
        <f t="shared" si="50"/>
        <v>, zoneIds={677}, veteran=true</v>
      </c>
      <c r="AY462" s="21" t="str">
        <f t="shared" si="51"/>
        <v>, setType=LIBSETS_SETTYPE_ARENA</v>
      </c>
      <c r="AZ462" s="21" t="str">
        <f t="shared" si="52"/>
        <v>, dropMechanic={LIBSETS_DROP_MECHANIC_ARENA_STAGE_CHEST}},</v>
      </c>
      <c r="BA462" s="21" t="str">
        <f t="shared" si="53"/>
        <v xml:space="preserve"> --Perfected Cruel Flurry / Perfektionierter grausamer Schlaghagel   [Maelstrom Arena]</v>
      </c>
    </row>
    <row r="463" spans="1:53" x14ac:dyDescent="0.25">
      <c r="A463" s="5">
        <v>525</v>
      </c>
      <c r="B463" t="s">
        <v>2027</v>
      </c>
      <c r="C463" t="s">
        <v>2026</v>
      </c>
      <c r="D463" s="3">
        <f t="shared" si="48"/>
        <v>525</v>
      </c>
      <c r="G463" s="8" t="s">
        <v>1647</v>
      </c>
      <c r="I463" t="s">
        <v>98</v>
      </c>
      <c r="J463" t="s">
        <v>97</v>
      </c>
      <c r="K463">
        <v>249</v>
      </c>
      <c r="L463">
        <v>249</v>
      </c>
      <c r="M463">
        <v>249</v>
      </c>
      <c r="N463">
        <v>0</v>
      </c>
      <c r="O463" s="70" t="s">
        <v>457</v>
      </c>
      <c r="P463" s="3">
        <f>IF(AND(G463&lt;&gt;"LIBSETS_SETTYPE_BATTLEGROUND",G463&lt;&gt;"LIBSETS_SETTYPE_SPECIAL",G463&lt;&gt;"LIBSETS_SETTYPE_MYTHIC"), IF(Q463&lt;&gt;"",VLOOKUP(Q463,'ESO zone constants'!$D$3:$H$9999,5,FALSE),""),"")</f>
        <v>677</v>
      </c>
      <c r="Q463" t="str">
        <f>IF(AND(O463&lt;&gt;"",NOT(ISERROR(O463))),O463, IF(AND(K463&lt;&gt;"",K463&gt;0,NOT(ISERROR(K463))),VLOOKUP(K463,'ESO wayshrine node constants'!$A$3:$D$9986,4,FALSE),""))</f>
        <v>Maelstrom Arena</v>
      </c>
      <c r="R463" s="70" t="s">
        <v>1797</v>
      </c>
      <c r="S463" s="19" t="str">
        <f>IF(AND(R463&lt;&gt;"",NOT(ISERROR(R463))),R463,IF(P463&lt;&gt;"",IF(NOT(ISERROR(VLOOKUP(P463,'ESO Dungeon constants'!$D$3:$H$9999,5,FALSE))),VLOOKUP(P463,'ESO Dungeon constants'!$D$3:$I$9999,6,FALSE),VLOOKUP(P463,'ESO zone constants'!$H$3:$K$9985,4,FALSE)),""))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constants'!$D$3:$H$4951,5,FALSE),""),""),"")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constants'!$D$3:$H$4951,5,FALSE),""),""),"")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constants'!$D$3:$H$4951,5,FALSE),""),""),"")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constants'!$D$3:$H$4951,5,FALSE),""),""),"")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constants'!$D$3:$H$4951,5,FALSE),""),""),"")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9"/>
        <v>[525] = {wayshrines={249,249,249,}, dlcId=DLC_GREYMOOR</v>
      </c>
      <c r="AX463" s="21" t="str">
        <f t="shared" si="50"/>
        <v>, zoneIds={677}, veteran=true</v>
      </c>
      <c r="AY463" s="21" t="str">
        <f t="shared" si="51"/>
        <v>, setType=LIBSETS_SETTYPE_ARENA</v>
      </c>
      <c r="AZ463" s="21" t="str">
        <f t="shared" si="52"/>
        <v>, dropMechanic={LIBSETS_DROP_MECHANIC_ARENA_STAGE_CHEST}},</v>
      </c>
      <c r="BA463" s="21" t="str">
        <f t="shared" si="53"/>
        <v xml:space="preserve"> --Perfected Thunderous Volley / Perfektionierte donnernde Salve   [Maelstrom Arena]</v>
      </c>
    </row>
    <row r="464" spans="1:53" x14ac:dyDescent="0.25">
      <c r="A464" s="5">
        <v>526</v>
      </c>
      <c r="B464" t="s">
        <v>2029</v>
      </c>
      <c r="C464" t="s">
        <v>2028</v>
      </c>
      <c r="D464" s="3">
        <f t="shared" si="48"/>
        <v>526</v>
      </c>
      <c r="G464" s="8" t="s">
        <v>1647</v>
      </c>
      <c r="I464" t="s">
        <v>98</v>
      </c>
      <c r="J464" t="s">
        <v>97</v>
      </c>
      <c r="K464">
        <v>249</v>
      </c>
      <c r="L464">
        <v>249</v>
      </c>
      <c r="M464">
        <v>249</v>
      </c>
      <c r="N464">
        <v>0</v>
      </c>
      <c r="O464" s="70" t="s">
        <v>457</v>
      </c>
      <c r="P464" s="3">
        <f>IF(AND(G464&lt;&gt;"LIBSETS_SETTYPE_BATTLEGROUND",G464&lt;&gt;"LIBSETS_SETTYPE_SPECIAL",G464&lt;&gt;"LIBSETS_SETTYPE_MYTHIC"), IF(Q464&lt;&gt;"",VLOOKUP(Q464,'ESO zone constants'!$D$3:$H$9999,5,FALSE),""),"")</f>
        <v>677</v>
      </c>
      <c r="Q464" t="str">
        <f>IF(AND(O464&lt;&gt;"",NOT(ISERROR(O464))),O464, IF(AND(K464&lt;&gt;"",K464&gt;0,NOT(ISERROR(K464))),VLOOKUP(K464,'ESO wayshrine node constants'!$A$3:$D$9986,4,FALSE),""))</f>
        <v>Maelstrom Arena</v>
      </c>
      <c r="R464" s="70" t="s">
        <v>1797</v>
      </c>
      <c r="S464" s="19" t="str">
        <f>IF(AND(R464&lt;&gt;"",NOT(ISERROR(R464))),R464,IF(P464&lt;&gt;"",IF(NOT(ISERROR(VLOOKUP(P464,'ESO Dungeon constants'!$D$3:$H$9999,5,FALSE))),VLOOKUP(P464,'ESO Dungeon constants'!$D$3:$I$9999,6,FALSE),VLOOKUP(P464,'ESO zone constants'!$H$3:$K$9985,4,FALSE)),""))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constants'!$D$3:$H$4951,5,FALSE),""),""),"")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constants'!$D$3:$H$4951,5,FALSE),""),""),"")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constants'!$D$3:$H$4951,5,FALSE),""),""),"")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constants'!$D$3:$H$4951,5,FALSE),""),""),"")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constants'!$D$3:$H$4951,5,FALSE),""),""),"")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9"/>
        <v>[526] = {wayshrines={249,249,249,}, dlcId=DLC_GREYMOOR</v>
      </c>
      <c r="AX464" s="21" t="str">
        <f t="shared" si="50"/>
        <v>, zoneIds={677}, veteran=true</v>
      </c>
      <c r="AY464" s="21" t="str">
        <f t="shared" si="51"/>
        <v>, setType=LIBSETS_SETTYPE_ARENA</v>
      </c>
      <c r="AZ464" s="21" t="str">
        <f t="shared" si="52"/>
        <v>, dropMechanic={LIBSETS_DROP_MECHANIC_ARENA_STAGE_CHEST}},</v>
      </c>
      <c r="BA464" s="21" t="str">
        <f t="shared" si="53"/>
        <v xml:space="preserve"> --Perfected Crushing Wall / Perfektionierte zermalmende Mauer   [Maelstrom Arena]</v>
      </c>
    </row>
    <row r="465" spans="1:53" x14ac:dyDescent="0.25">
      <c r="A465" s="5">
        <v>527</v>
      </c>
      <c r="B465" t="s">
        <v>2030</v>
      </c>
      <c r="C465" t="s">
        <v>2031</v>
      </c>
      <c r="D465" s="3">
        <f t="shared" si="48"/>
        <v>527</v>
      </c>
      <c r="G465" s="8" t="s">
        <v>1647</v>
      </c>
      <c r="I465" t="s">
        <v>98</v>
      </c>
      <c r="J465" t="s">
        <v>97</v>
      </c>
      <c r="K465">
        <v>249</v>
      </c>
      <c r="L465">
        <v>249</v>
      </c>
      <c r="M465">
        <v>249</v>
      </c>
      <c r="N465">
        <v>0</v>
      </c>
      <c r="O465" s="70" t="s">
        <v>457</v>
      </c>
      <c r="P465" s="3">
        <f>IF(AND(G465&lt;&gt;"LIBSETS_SETTYPE_BATTLEGROUND",G465&lt;&gt;"LIBSETS_SETTYPE_SPECIAL",G465&lt;&gt;"LIBSETS_SETTYPE_MYTHIC"), IF(Q465&lt;&gt;"",VLOOKUP(Q465,'ESO zone constants'!$D$3:$H$9999,5,FALSE),""),"")</f>
        <v>677</v>
      </c>
      <c r="Q465" t="str">
        <f>IF(AND(O465&lt;&gt;"",NOT(ISERROR(O465))),O465, IF(AND(K465&lt;&gt;"",K465&gt;0,NOT(ISERROR(K465))),VLOOKUP(K465,'ESO wayshrine node constants'!$A$3:$D$9986,4,FALSE),""))</f>
        <v>Maelstrom Arena</v>
      </c>
      <c r="R465" s="70" t="s">
        <v>1797</v>
      </c>
      <c r="S465" s="19" t="str">
        <f>IF(AND(R465&lt;&gt;"",NOT(ISERROR(R465))),R465,IF(P465&lt;&gt;"",IF(NOT(ISERROR(VLOOKUP(P465,'ESO Dungeon constants'!$D$3:$H$9999,5,FALSE))),VLOOKUP(P465,'ESO Dungeon constants'!$D$3:$I$9999,6,FALSE),VLOOKUP(P465,'ESO zone constants'!$H$3:$K$9985,4,FALSE)),""))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constants'!$D$3:$H$4951,5,FALSE),""),""),"")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constants'!$D$3:$H$4951,5,FALSE),""),""),"")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constants'!$D$3:$H$4951,5,FALSE),""),""),"")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constants'!$D$3:$H$4951,5,FALSE),""),""),"")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constants'!$D$3:$H$4951,5,FALSE),""),""),"")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9"/>
        <v>[527] = {wayshrines={249,249,249,}, dlcId=DLC_GREYMOOR</v>
      </c>
      <c r="AX465" s="21" t="str">
        <f t="shared" si="50"/>
        <v>, zoneIds={677}, veteran=true</v>
      </c>
      <c r="AY465" s="21" t="str">
        <f t="shared" si="51"/>
        <v>, setType=LIBSETS_SETTYPE_ARENA</v>
      </c>
      <c r="AZ465" s="21" t="str">
        <f t="shared" si="52"/>
        <v>, dropMechanic={LIBSETS_DROP_MECHANIC_ARENA_STAGE_CHEST}},</v>
      </c>
      <c r="BA465" s="21" t="str">
        <f t="shared" si="53"/>
        <v xml:space="preserve"> --Perfected Precise Regeneration / Perfektionierte präzise Regeneration   [Maelstrom Arena]</v>
      </c>
    </row>
    <row r="466" spans="1:53" x14ac:dyDescent="0.25">
      <c r="A466" s="5">
        <v>528</v>
      </c>
      <c r="B466" t="s">
        <v>2033</v>
      </c>
      <c r="C466" t="s">
        <v>2032</v>
      </c>
      <c r="D466" s="3">
        <f t="shared" si="48"/>
        <v>528</v>
      </c>
      <c r="G466" s="8" t="s">
        <v>1647</v>
      </c>
      <c r="I466" t="s">
        <v>98</v>
      </c>
      <c r="J466" t="s">
        <v>97</v>
      </c>
      <c r="K466">
        <v>270</v>
      </c>
      <c r="L466">
        <v>270</v>
      </c>
      <c r="M466">
        <v>270</v>
      </c>
      <c r="N466">
        <v>0</v>
      </c>
      <c r="O466" s="70" t="s">
        <v>447</v>
      </c>
      <c r="P466" s="3">
        <f>IF(AND(G466&lt;&gt;"LIBSETS_SETTYPE_BATTLEGROUND",G466&lt;&gt;"LIBSETS_SETTYPE_SPECIAL",G466&lt;&gt;"LIBSETS_SETTYPE_MYTHIC"), IF(Q466&lt;&gt;"",VLOOKUP(Q466,'ESO zone constants'!$D$3:$H$9999,5,FALSE),""),"")</f>
        <v>635</v>
      </c>
      <c r="Q466" t="str">
        <f>IF(AND(O466&lt;&gt;"",NOT(ISERROR(O466))),O466, IF(AND(K466&lt;&gt;"",K466&gt;0,NOT(ISERROR(K466))),VLOOKUP(K466,'ESO wayshrine node constants'!$A$3:$D$9986,4,FALSE),""))</f>
        <v>Dragonstar Arena</v>
      </c>
      <c r="R466" s="70" t="s">
        <v>1797</v>
      </c>
      <c r="S466" s="19" t="str">
        <f>IF(AND(R466&lt;&gt;"",NOT(ISERROR(R466))),R466,IF(P466&lt;&gt;"",IF(NOT(ISERROR(VLOOKUP(P466,'ESO Dungeon constants'!$D$3:$H$9999,5,FALSE))),VLOOKUP(P466,'ESO Dungeon constants'!$D$3:$I$9999,6,FALSE),VLOOKUP(P466,'ESO zone constants'!$H$3:$K$9985,4,FALSE)),""))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constants'!$D$3:$H$4951,5,FALSE),""),""),"")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constants'!$D$3:$H$4951,5,FALSE),""),""),"")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constants'!$D$3:$H$4951,5,FALSE),""),""),"")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constants'!$D$3:$H$4951,5,FALSE),""),""),"")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constants'!$D$3:$H$4951,5,FALSE),""),""),"")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9"/>
        <v>[528] = {wayshrines={270,270,270,}, dlcId=DLC_GREYMOOR</v>
      </c>
      <c r="AX466" s="21" t="str">
        <f t="shared" si="50"/>
        <v>, zoneIds={635}, veteran=true</v>
      </c>
      <c r="AY466" s="21" t="str">
        <f t="shared" si="51"/>
        <v>, setType=LIBSETS_SETTYPE_ARENA</v>
      </c>
      <c r="AZ466" s="21" t="str">
        <f t="shared" si="52"/>
        <v>, dropMechanic={LIBSETS_DROP_MECHANIC_ARENA_STAGE_CHEST}},</v>
      </c>
      <c r="BA466" s="21" t="str">
        <f t="shared" si="53"/>
        <v xml:space="preserve"> --Perfected Titanic Cleave / Perfektioniertes titanisches Trennen   [Dragonstar Arena]</v>
      </c>
    </row>
    <row r="467" spans="1:53" x14ac:dyDescent="0.25">
      <c r="A467" s="5">
        <v>529</v>
      </c>
      <c r="B467" t="s">
        <v>2035</v>
      </c>
      <c r="C467" t="s">
        <v>2034</v>
      </c>
      <c r="D467" s="3">
        <f t="shared" si="48"/>
        <v>529</v>
      </c>
      <c r="G467" s="8" t="s">
        <v>1647</v>
      </c>
      <c r="I467" t="s">
        <v>98</v>
      </c>
      <c r="J467" t="s">
        <v>97</v>
      </c>
      <c r="K467">
        <v>270</v>
      </c>
      <c r="L467">
        <v>270</v>
      </c>
      <c r="M467">
        <v>270</v>
      </c>
      <c r="N467">
        <v>0</v>
      </c>
      <c r="O467" s="70" t="s">
        <v>447</v>
      </c>
      <c r="P467" s="3">
        <f>IF(AND(G467&lt;&gt;"LIBSETS_SETTYPE_BATTLEGROUND",G467&lt;&gt;"LIBSETS_SETTYPE_SPECIAL",G467&lt;&gt;"LIBSETS_SETTYPE_MYTHIC"), IF(Q467&lt;&gt;"",VLOOKUP(Q467,'ESO zone constants'!$D$3:$H$9999,5,FALSE),""),"")</f>
        <v>635</v>
      </c>
      <c r="Q467" t="str">
        <f>IF(AND(O467&lt;&gt;"",NOT(ISERROR(O467))),O467, IF(AND(K467&lt;&gt;"",K467&gt;0,NOT(ISERROR(K467))),VLOOKUP(K467,'ESO wayshrine node constants'!$A$3:$D$9986,4,FALSE),""))</f>
        <v>Dragonstar Arena</v>
      </c>
      <c r="R467" s="70" t="s">
        <v>1797</v>
      </c>
      <c r="S467" s="19" t="str">
        <f>IF(AND(R467&lt;&gt;"",NOT(ISERROR(R467))),R467,IF(P467&lt;&gt;"",IF(NOT(ISERROR(VLOOKUP(P467,'ESO Dungeon constants'!$D$3:$H$9999,5,FALSE))),VLOOKUP(P467,'ESO Dungeon constants'!$D$3:$I$9999,6,FALSE),VLOOKUP(P467,'ESO zone constants'!$H$3:$K$9985,4,FALSE)),""))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constants'!$D$3:$H$4951,5,FALSE),""),""),"")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constants'!$D$3:$H$4951,5,FALSE),""),""),"")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constants'!$D$3:$H$4951,5,FALSE),""),""),"")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constants'!$D$3:$H$4951,5,FALSE),""),""),"")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constants'!$D$3:$H$4951,5,FALSE),""),""),"")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9"/>
        <v>[529] = {wayshrines={270,270,270,}, dlcId=DLC_GREYMOOR</v>
      </c>
      <c r="AX467" s="21" t="str">
        <f t="shared" si="50"/>
        <v>, zoneIds={635}, veteran=true</v>
      </c>
      <c r="AY467" s="21" t="str">
        <f t="shared" si="51"/>
        <v>, setType=LIBSETS_SETTYPE_ARENA</v>
      </c>
      <c r="AZ467" s="21" t="str">
        <f t="shared" si="52"/>
        <v>, dropMechanic={LIBSETS_DROP_MECHANIC_ARENA_STAGE_CHEST}},</v>
      </c>
      <c r="BA467" s="21" t="str">
        <f t="shared" si="53"/>
        <v xml:space="preserve"> --Perfected Puncturing Remedy / Perfektionierte durchschlagende Genesung   [Dragonstar Arena]</v>
      </c>
    </row>
    <row r="468" spans="1:53" x14ac:dyDescent="0.25">
      <c r="A468" s="5">
        <v>530</v>
      </c>
      <c r="B468" t="s">
        <v>2036</v>
      </c>
      <c r="C468" t="s">
        <v>2037</v>
      </c>
      <c r="D468" s="3">
        <f t="shared" si="48"/>
        <v>530</v>
      </c>
      <c r="G468" s="8" t="s">
        <v>1647</v>
      </c>
      <c r="I468" t="s">
        <v>98</v>
      </c>
      <c r="J468" t="s">
        <v>97</v>
      </c>
      <c r="K468">
        <v>270</v>
      </c>
      <c r="L468">
        <v>270</v>
      </c>
      <c r="M468">
        <v>270</v>
      </c>
      <c r="N468">
        <v>0</v>
      </c>
      <c r="O468" s="70" t="s">
        <v>447</v>
      </c>
      <c r="P468" s="3">
        <f>IF(AND(G468&lt;&gt;"LIBSETS_SETTYPE_BATTLEGROUND",G468&lt;&gt;"LIBSETS_SETTYPE_SPECIAL",G468&lt;&gt;"LIBSETS_SETTYPE_MYTHIC"), IF(Q468&lt;&gt;"",VLOOKUP(Q468,'ESO zone constants'!$D$3:$H$9999,5,FALSE),""),"")</f>
        <v>635</v>
      </c>
      <c r="Q468" t="str">
        <f>IF(AND(O468&lt;&gt;"",NOT(ISERROR(O468))),O468, IF(AND(K468&lt;&gt;"",K468&gt;0,NOT(ISERROR(K468))),VLOOKUP(K468,'ESO wayshrine node constants'!$A$3:$D$9986,4,FALSE),""))</f>
        <v>Dragonstar Arena</v>
      </c>
      <c r="R468" s="70" t="s">
        <v>1797</v>
      </c>
      <c r="S468" s="19" t="str">
        <f>IF(AND(R468&lt;&gt;"",NOT(ISERROR(R468))),R468,IF(P468&lt;&gt;"",IF(NOT(ISERROR(VLOOKUP(P468,'ESO Dungeon constants'!$D$3:$H$9999,5,FALSE))),VLOOKUP(P468,'ESO Dungeon constants'!$D$3:$I$9999,6,FALSE),VLOOKUP(P468,'ESO zone constants'!$H$3:$K$9985,4,FALSE)),""))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constants'!$D$3:$H$4951,5,FALSE),""),""),"")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constants'!$D$3:$H$4951,5,FALSE),""),""),"")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constants'!$D$3:$H$4951,5,FALSE),""),""),"")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constants'!$D$3:$H$4951,5,FALSE),""),""),"")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constants'!$D$3:$H$4951,5,FALSE),""),""),"")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9"/>
        <v>[530] = {wayshrines={270,270,270,}, dlcId=DLC_GREYMOOR</v>
      </c>
      <c r="AX468" s="21" t="str">
        <f t="shared" si="50"/>
        <v>, zoneIds={635}, veteran=true</v>
      </c>
      <c r="AY468" s="21" t="str">
        <f t="shared" si="51"/>
        <v>, setType=LIBSETS_SETTYPE_ARENA</v>
      </c>
      <c r="AZ468" s="21" t="str">
        <f t="shared" si="52"/>
        <v>, dropMechanic={LIBSETS_DROP_MECHANIC_ARENA_STAGE_CHEST}},</v>
      </c>
      <c r="BA468" s="21" t="str">
        <f t="shared" si="53"/>
        <v xml:space="preserve"> --Perfected Stinging Slashes / Perfektionierte stechende Schnitte   [Dragonstar Arena]</v>
      </c>
    </row>
    <row r="469" spans="1:53" x14ac:dyDescent="0.25">
      <c r="A469" s="5">
        <v>531</v>
      </c>
      <c r="B469" t="s">
        <v>2039</v>
      </c>
      <c r="C469" t="s">
        <v>2038</v>
      </c>
      <c r="D469" s="3">
        <f t="shared" si="48"/>
        <v>531</v>
      </c>
      <c r="G469" s="8" t="s">
        <v>1647</v>
      </c>
      <c r="I469" t="s">
        <v>98</v>
      </c>
      <c r="J469" t="s">
        <v>97</v>
      </c>
      <c r="K469">
        <v>270</v>
      </c>
      <c r="L469">
        <v>270</v>
      </c>
      <c r="M469">
        <v>270</v>
      </c>
      <c r="N469">
        <v>0</v>
      </c>
      <c r="O469" s="70" t="s">
        <v>447</v>
      </c>
      <c r="P469" s="3">
        <f>IF(AND(G469&lt;&gt;"LIBSETS_SETTYPE_BATTLEGROUND",G469&lt;&gt;"LIBSETS_SETTYPE_SPECIAL",G469&lt;&gt;"LIBSETS_SETTYPE_MYTHIC"), IF(Q469&lt;&gt;"",VLOOKUP(Q469,'ESO zone constants'!$D$3:$H$9999,5,FALSE),""),"")</f>
        <v>635</v>
      </c>
      <c r="Q469" t="str">
        <f>IF(AND(O469&lt;&gt;"",NOT(ISERROR(O469))),O469, IF(AND(K469&lt;&gt;"",K469&gt;0,NOT(ISERROR(K469))),VLOOKUP(K469,'ESO wayshrine node constants'!$A$3:$D$9986,4,FALSE),""))</f>
        <v>Dragonstar Arena</v>
      </c>
      <c r="R469" s="70" t="s">
        <v>1797</v>
      </c>
      <c r="S469" s="19" t="str">
        <f>IF(AND(R469&lt;&gt;"",NOT(ISERROR(R469))),R469,IF(P469&lt;&gt;"",IF(NOT(ISERROR(VLOOKUP(P469,'ESO Dungeon constants'!$D$3:$H$9999,5,FALSE))),VLOOKUP(P469,'ESO Dungeon constants'!$D$3:$I$9999,6,FALSE),VLOOKUP(P469,'ESO zone constants'!$H$3:$K$9985,4,FALSE)),""))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constants'!$D$3:$H$4951,5,FALSE),""),""),"")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constants'!$D$3:$H$4951,5,FALSE),""),""),"")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constants'!$D$3:$H$4951,5,FALSE),""),""),"")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constants'!$D$3:$H$4951,5,FALSE),""),""),"")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constants'!$D$3:$H$4951,5,FALSE),""),""),"")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9"/>
        <v>[531] = {wayshrines={270,270,270,}, dlcId=DLC_GREYMOOR</v>
      </c>
      <c r="AX469" s="21" t="str">
        <f t="shared" si="50"/>
        <v>, zoneIds={635}, veteran=true</v>
      </c>
      <c r="AY469" s="21" t="str">
        <f t="shared" si="51"/>
        <v>, setType=LIBSETS_SETTYPE_ARENA</v>
      </c>
      <c r="AZ469" s="21" t="str">
        <f t="shared" si="52"/>
        <v>, dropMechanic={LIBSETS_DROP_MECHANIC_ARENA_STAGE_CHEST}},</v>
      </c>
      <c r="BA469" s="21" t="str">
        <f t="shared" si="53"/>
        <v xml:space="preserve"> --Perfected Caustic Arrow / Perfektionierter beißender Pfeil   [Dragonstar Arena]</v>
      </c>
    </row>
    <row r="470" spans="1:53" x14ac:dyDescent="0.25">
      <c r="A470" s="5">
        <v>532</v>
      </c>
      <c r="B470" t="s">
        <v>2040</v>
      </c>
      <c r="C470" t="s">
        <v>2041</v>
      </c>
      <c r="D470" s="3">
        <f t="shared" si="48"/>
        <v>532</v>
      </c>
      <c r="G470" s="8" t="s">
        <v>1647</v>
      </c>
      <c r="I470" t="s">
        <v>98</v>
      </c>
      <c r="J470" t="s">
        <v>97</v>
      </c>
      <c r="K470">
        <v>270</v>
      </c>
      <c r="L470">
        <v>270</v>
      </c>
      <c r="M470">
        <v>270</v>
      </c>
      <c r="N470">
        <v>0</v>
      </c>
      <c r="O470" s="70" t="s">
        <v>447</v>
      </c>
      <c r="P470" s="3">
        <f>IF(AND(G470&lt;&gt;"LIBSETS_SETTYPE_BATTLEGROUND",G470&lt;&gt;"LIBSETS_SETTYPE_SPECIAL",G470&lt;&gt;"LIBSETS_SETTYPE_MYTHIC"), IF(Q470&lt;&gt;"",VLOOKUP(Q470,'ESO zone constants'!$D$3:$H$9999,5,FALSE),""),"")</f>
        <v>635</v>
      </c>
      <c r="Q470" t="str">
        <f>IF(AND(O470&lt;&gt;"",NOT(ISERROR(O470))),O470, IF(AND(K470&lt;&gt;"",K470&gt;0,NOT(ISERROR(K470))),VLOOKUP(K470,'ESO wayshrine node constants'!$A$3:$D$9986,4,FALSE),""))</f>
        <v>Dragonstar Arena</v>
      </c>
      <c r="R470" s="70" t="s">
        <v>1797</v>
      </c>
      <c r="S470" s="19" t="str">
        <f>IF(AND(R470&lt;&gt;"",NOT(ISERROR(R470))),R470,IF(P470&lt;&gt;"",IF(NOT(ISERROR(VLOOKUP(P470,'ESO Dungeon constants'!$D$3:$H$9999,5,FALSE))),VLOOKUP(P470,'ESO Dungeon constants'!$D$3:$I$9999,6,FALSE),VLOOKUP(P470,'ESO zone constants'!$H$3:$K$9985,4,FALSE)),""))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constants'!$D$3:$H$4951,5,FALSE),""),""),"")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constants'!$D$3:$H$4951,5,FALSE),""),""),"")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constants'!$D$3:$H$4951,5,FALSE),""),""),"")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constants'!$D$3:$H$4951,5,FALSE),""),""),"")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constants'!$D$3:$H$4951,5,FALSE),""),""),"")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9"/>
        <v>[532] = {wayshrines={270,270,270,}, dlcId=DLC_GREYMOOR</v>
      </c>
      <c r="AX470" s="21" t="str">
        <f t="shared" si="50"/>
        <v>, zoneIds={635}, veteran=true</v>
      </c>
      <c r="AY470" s="21" t="str">
        <f t="shared" si="51"/>
        <v>, setType=LIBSETS_SETTYPE_ARENA</v>
      </c>
      <c r="AZ470" s="21" t="str">
        <f t="shared" si="52"/>
        <v>, dropMechanic={LIBSETS_DROP_MECHANIC_ARENA_STAGE_CHEST}},</v>
      </c>
      <c r="BA470" s="21" t="str">
        <f t="shared" si="53"/>
        <v xml:space="preserve"> --Perfected Destructive Impact / Perfektionierter zerstörerischer Einschlag   [Dragonstar Arena]</v>
      </c>
    </row>
    <row r="471" spans="1:53" x14ac:dyDescent="0.25">
      <c r="A471" s="5">
        <v>533</v>
      </c>
      <c r="B471" t="s">
        <v>2051</v>
      </c>
      <c r="C471" t="s">
        <v>2050</v>
      </c>
      <c r="D471" s="3">
        <f t="shared" si="48"/>
        <v>533</v>
      </c>
      <c r="G471" s="8" t="s">
        <v>1647</v>
      </c>
      <c r="I471" t="s">
        <v>98</v>
      </c>
      <c r="J471" t="s">
        <v>97</v>
      </c>
      <c r="K471">
        <v>270</v>
      </c>
      <c r="L471">
        <v>270</v>
      </c>
      <c r="M471">
        <v>270</v>
      </c>
      <c r="N471">
        <v>0</v>
      </c>
      <c r="O471" s="70" t="s">
        <v>447</v>
      </c>
      <c r="P471" s="3">
        <f>IF(AND(G471&lt;&gt;"LIBSETS_SETTYPE_BATTLEGROUND",G471&lt;&gt;"LIBSETS_SETTYPE_SPECIAL",G471&lt;&gt;"LIBSETS_SETTYPE_MYTHIC"), IF(Q471&lt;&gt;"",VLOOKUP(Q471,'ESO zone constants'!$D$3:$H$9999,5,FALSE),""),"")</f>
        <v>635</v>
      </c>
      <c r="Q471" t="str">
        <f>IF(AND(O471&lt;&gt;"",NOT(ISERROR(O471))),O471, IF(AND(K471&lt;&gt;"",K471&gt;0,NOT(ISERROR(K471))),VLOOKUP(K471,'ESO wayshrine node constants'!$A$3:$D$9986,4,FALSE),""))</f>
        <v>Dragonstar Arena</v>
      </c>
      <c r="R471" s="70" t="s">
        <v>1797</v>
      </c>
      <c r="S471" s="19" t="str">
        <f>IF(AND(R471&lt;&gt;"",NOT(ISERROR(R471))),R471,IF(P471&lt;&gt;"",IF(NOT(ISERROR(VLOOKUP(P471,'ESO Dungeon constants'!$D$3:$H$9999,5,FALSE))),VLOOKUP(P471,'ESO Dungeon constants'!$D$3:$I$9999,6,FALSE),VLOOKUP(P471,'ESO zone constants'!$H$3:$K$9985,4,FALSE)),""))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constants'!$D$3:$H$4951,5,FALSE),""),""),"")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constants'!$D$3:$H$4951,5,FALSE),""),""),"")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constants'!$D$3:$H$4951,5,FALSE),""),""),"")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constants'!$D$3:$H$4951,5,FALSE),""),""),"")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constants'!$D$3:$H$4951,5,FALSE),""),""),"")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49"/>
        <v>[533] = {wayshrines={270,270,270,}, dlcId=DLC_GREYMOOR</v>
      </c>
      <c r="AX471" s="21" t="str">
        <f t="shared" si="50"/>
        <v>, zoneIds={635}, veteran=true</v>
      </c>
      <c r="AY471" s="21" t="str">
        <f t="shared" si="51"/>
        <v>, setType=LIBSETS_SETTYPE_ARENA</v>
      </c>
      <c r="AZ471" s="21" t="str">
        <f t="shared" si="52"/>
        <v>, dropMechanic={LIBSETS_DROP_MECHANIC_ARENA_STAGE_CHEST}},</v>
      </c>
      <c r="BA471" s="21" t="str">
        <f t="shared" si="53"/>
        <v xml:space="preserve"> --Perfected Grand Rejuvenation / Pefektionierte Große Verjüngung   [Dragonstar Arena]</v>
      </c>
    </row>
    <row r="472" spans="1:53" ht="15.75" x14ac:dyDescent="0.25">
      <c r="A472" s="5">
        <v>534</v>
      </c>
      <c r="B472" t="s">
        <v>2421</v>
      </c>
      <c r="C472" s="71" t="s">
        <v>2066</v>
      </c>
      <c r="D472" s="3">
        <f t="shared" si="48"/>
        <v>534</v>
      </c>
      <c r="G472" s="3" t="s">
        <v>1654</v>
      </c>
      <c r="H472">
        <v>3</v>
      </c>
      <c r="I472" t="s">
        <v>1641</v>
      </c>
      <c r="J472" t="s">
        <v>97</v>
      </c>
      <c r="K472">
        <v>-1</v>
      </c>
      <c r="L472">
        <v>-1</v>
      </c>
      <c r="M472">
        <v>-1</v>
      </c>
      <c r="N472">
        <v>0</v>
      </c>
      <c r="O472" s="70" t="s">
        <v>2065</v>
      </c>
      <c r="P472" s="3">
        <f>IF(AND(G472&lt;&gt;"LIBSETS_SETTYPE_BATTLEGROUND",G472&lt;&gt;"LIBSETS_SETTYPE_SPECIAL",G472&lt;&gt;"LIBSETS_SETTYPE_MYTHIC"), IF(Q472&lt;&gt;"",VLOOKUP(Q472,'ESO zone constants'!$D$3:$H$9999,5,FALSE),""),"")</f>
        <v>1197</v>
      </c>
      <c r="Q472" t="str">
        <f>IF(AND(O472&lt;&gt;"",NOT(ISERROR(O472))),O472, IF(AND(K472&lt;&gt;"",K472&gt;0,NOT(ISERROR(K472))),VLOOKUP(K472,'ESO wayshrine node constants'!$A$3:$D$9986,4,FALSE),""))</f>
        <v>Stone Garden</v>
      </c>
      <c r="S472" s="19" t="str">
        <f>IF(AND(R472&lt;&gt;"",NOT(ISERROR(R472))),R472,IF(P472&lt;&gt;"",IF(NOT(ISERROR(VLOOKUP(P472,'ESO Dungeon constants'!$D$3:$H$9999,5,FALSE))),VLOOKUP(P472,'ESO Dungeon constants'!$D$3:$I$9999,6,FALSE),VLOOKUP(P472,'ESO zone constants'!$H$3:$K$9985,4,FALSE)),""))</f>
        <v>DLC_STONETHORN</v>
      </c>
      <c r="T472" s="3" t="str">
        <f>IF(S472&lt;&gt;"",VLOOKUP(S472,'LibSets constants'!$B$4:$C$1000,2,FALSE),"")</f>
        <v>Stonethorn</v>
      </c>
      <c r="U472" s="33" t="s">
        <v>1726</v>
      </c>
      <c r="V472" s="43" t="s">
        <v>2423</v>
      </c>
      <c r="W472" s="40" t="s">
        <v>2424</v>
      </c>
      <c r="X472" s="3" t="str">
        <f>IF(G472&lt;&gt;"LIBSETS_SETTYPE_BATTLEGROUND",IF(G472&lt;&gt;"LIBSETS_SETTYPE_SPECIAL",IF(Y472&lt;&gt;"",VLOOKUP(Y472,'ESO zone constants'!$D$3:$H$4951,5,FALSE),""),""),"")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constants'!$D$3:$H$4951,5,FALSE),""),""),"")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constants'!$D$3:$H$4951,5,FALSE),""),""),"")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constants'!$D$3:$H$4951,5,FALSE),""),""),"")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constants'!$D$3:$H$4951,5,FALSE),""),""),"")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9"/>
        <v>[534] = {wayshrines={-1,-1,-1,}, dlcId=DLC_STONETHORN</v>
      </c>
      <c r="AX472" s="21" t="str">
        <f t="shared" si="50"/>
        <v>, zoneIds={1197}, veteran={[EQUIP_TYPE_HEAD]=true, [EQUIP_TYPE_SHOULDERS]=false}</v>
      </c>
      <c r="AY472" s="21" t="str">
        <f t="shared" si="51"/>
        <v>, setType=LIBSETS_SETTYPE_MONSTER</v>
      </c>
      <c r="AZ472" s="21" t="str">
        <f t="shared" si="52"/>
        <v>, dropMechanic={LIBSETS_DROP_MECHANIC_MONSTER_NAME}, dropMechanicNames={['en']='Arkasis the Mad Alchemist', ['de']='Arkasis der verrückte Alchemist'}},</v>
      </c>
      <c r="BA472" s="21" t="str">
        <f t="shared" si="53"/>
        <v xml:space="preserve"> --Stone Husk / Steinhülle   [Stone Garden]</v>
      </c>
    </row>
    <row r="473" spans="1:53" ht="15.75" x14ac:dyDescent="0.25">
      <c r="A473" s="5">
        <v>535</v>
      </c>
      <c r="B473" t="s">
        <v>2422</v>
      </c>
      <c r="C473" s="71" t="s">
        <v>2061</v>
      </c>
      <c r="D473" s="3">
        <f t="shared" si="48"/>
        <v>535</v>
      </c>
      <c r="G473" s="3" t="s">
        <v>1654</v>
      </c>
      <c r="H473">
        <v>3</v>
      </c>
      <c r="I473" t="s">
        <v>1641</v>
      </c>
      <c r="J473" t="s">
        <v>97</v>
      </c>
      <c r="K473">
        <v>-1</v>
      </c>
      <c r="L473">
        <v>-1</v>
      </c>
      <c r="M473">
        <v>-1</v>
      </c>
      <c r="N473">
        <v>0</v>
      </c>
      <c r="O473" s="70" t="s">
        <v>2057</v>
      </c>
      <c r="P473" s="3">
        <f>IF(AND(G473&lt;&gt;"LIBSETS_SETTYPE_BATTLEGROUND",G473&lt;&gt;"LIBSETS_SETTYPE_SPECIAL",G473&lt;&gt;"LIBSETS_SETTYPE_MYTHIC"), IF(Q473&lt;&gt;"",VLOOKUP(Q473,'ESO zone constants'!$D$3:$H$9999,5,FALSE),""),"")</f>
        <v>1201</v>
      </c>
      <c r="Q473" t="str">
        <f>IF(AND(O473&lt;&gt;"",NOT(ISERROR(O473))),O473, IF(AND(K473&lt;&gt;"",K473&gt;0,NOT(ISERROR(K473))),VLOOKUP(K473,'ESO wayshrine node constants'!$A$3:$D$9986,4,FALSE),""))</f>
        <v>Castle Thorn</v>
      </c>
      <c r="S473" s="19" t="str">
        <f>IF(AND(R473&lt;&gt;"",NOT(ISERROR(R473))),R473,IF(P473&lt;&gt;"",IF(NOT(ISERROR(VLOOKUP(P473,'ESO Dungeon constants'!$D$3:$H$9999,5,FALSE))),VLOOKUP(P473,'ESO Dungeon constants'!$D$3:$I$9999,6,FALSE),VLOOKUP(P473,'ESO zone constants'!$H$3:$K$9985,4,FALSE)),""))</f>
        <v>DLC_STONETHORN</v>
      </c>
      <c r="T473" s="3" t="str">
        <f>IF(S473&lt;&gt;"",VLOOKUP(S473,'LibSets constants'!$B$4:$C$1000,2,FALSE),"")</f>
        <v>Stonethorn</v>
      </c>
      <c r="U473" s="33" t="s">
        <v>1726</v>
      </c>
      <c r="V473" s="43" t="s">
        <v>2061</v>
      </c>
      <c r="W473" s="40" t="s">
        <v>2422</v>
      </c>
      <c r="X473" s="3" t="str">
        <f>IF(G473&lt;&gt;"LIBSETS_SETTYPE_BATTLEGROUND",IF(G473&lt;&gt;"LIBSETS_SETTYPE_SPECIAL",IF(Y473&lt;&gt;"",VLOOKUP(Y473,'ESO zone constants'!$D$3:$H$4951,5,FALSE),""),""),"")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constants'!$D$3:$H$4951,5,FALSE),""),""),"")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constants'!$D$3:$H$4951,5,FALSE),""),""),"")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constants'!$D$3:$H$4951,5,FALSE),""),""),"")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constants'!$D$3:$H$4951,5,FALSE),""),""),"")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9"/>
        <v>[535] = {wayshrines={-1,-1,-1,}, dlcId=DLC_STONETHORN</v>
      </c>
      <c r="AX473" s="21" t="str">
        <f t="shared" si="50"/>
        <v>, zoneIds={1201}, veteran={[EQUIP_TYPE_HEAD]=true, [EQUIP_TYPE_SHOULDERS]=false}</v>
      </c>
      <c r="AY473" s="21" t="str">
        <f t="shared" si="51"/>
        <v>, setType=LIBSETS_SETTYPE_MONSTER</v>
      </c>
      <c r="AZ473" s="21" t="str">
        <f t="shared" si="52"/>
        <v>, dropMechanic={LIBSETS_DROP_MECHANIC_MONSTER_NAME}, dropMechanicNames={['en']='Lady Thorn', ['de']='Fürstin Dorn'}},</v>
      </c>
      <c r="BA473" s="21" t="str">
        <f t="shared" si="53"/>
        <v xml:space="preserve"> --Lady Thorn / Fürstin Dorn   [Castle Thorn]</v>
      </c>
    </row>
    <row r="474" spans="1:53" x14ac:dyDescent="0.25">
      <c r="A474" s="5" t="s">
        <v>1446</v>
      </c>
      <c r="B474" t="s">
        <v>1450</v>
      </c>
      <c r="C474" t="s">
        <v>1449</v>
      </c>
      <c r="D474" s="3" t="str">
        <f t="shared" si="48"/>
        <v>???</v>
      </c>
      <c r="E474" s="64" t="s">
        <v>1833</v>
      </c>
      <c r="F474" t="s">
        <v>1489</v>
      </c>
      <c r="G474" s="8" t="s">
        <v>1647</v>
      </c>
      <c r="I474" t="s">
        <v>97</v>
      </c>
      <c r="J474" t="s">
        <v>97</v>
      </c>
      <c r="K474">
        <v>249</v>
      </c>
      <c r="L474">
        <v>249</v>
      </c>
      <c r="M474">
        <v>249</v>
      </c>
      <c r="N474">
        <v>0</v>
      </c>
      <c r="O474" s="70" t="s">
        <v>457</v>
      </c>
      <c r="P474" s="3">
        <f>IF(AND(G474&lt;&gt;"LIBSETS_SETTYPE_BATTLEGROUND",G474&lt;&gt;"LIBSETS_SETTYPE_SPECIAL",G474&lt;&gt;"LIBSETS_SETTYPE_MYTHIC"), IF(Q474&lt;&gt;"",VLOOKUP(Q474,'ESO zone constants'!$D$3:$H$9999,5,FALSE),""),"")</f>
        <v>677</v>
      </c>
      <c r="Q474" t="str">
        <f>IF(AND(O474&lt;&gt;"",NOT(ISERROR(O474))),O474, IF(AND(K474&lt;&gt;"",K474&gt;0,NOT(ISERROR(K474))),VLOOKUP(K474,'ESO wayshrine node constants'!$A$3:$D$9986,4,FALSE),""))</f>
        <v>Maelstrom Arena</v>
      </c>
      <c r="S474" s="19" t="str">
        <f>IF(AND(R474&lt;&gt;"",NOT(ISERROR(R474))),R474,IF(P474&lt;&gt;"",IF(NOT(ISERROR(VLOOKUP(P474,'ESO Dungeon constants'!$D$3:$H$9999,5,FALSE))),VLOOKUP(P474,'ESO Dungeon constants'!$D$3:$I$9999,6,FALSE),VLOOKUP(P474,'ESO zone constants'!$H$3:$K$9985,4,FALSE)),""))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constants'!$D$3:$H$4951,5,FALSE),""),""),"")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constants'!$D$3:$H$4951,5,FALSE),""),""),"")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constants'!$D$3:$H$4951,5,FALSE),""),""),"")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constants'!$D$3:$H$4951,5,FALSE),""),""),"")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constants'!$D$3:$H$4951,5,FALSE),""),""),"")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9"/>
        <v>--[???] = {wayshrines={249,249,249,}, dlcId=DLC_ORSINIUM</v>
      </c>
      <c r="AX474" s="21" t="str">
        <f t="shared" si="50"/>
        <v>, zoneIds={677}, veteran=false</v>
      </c>
      <c r="AY474" s="21" t="str">
        <f t="shared" si="51"/>
        <v>, setType=LIBSETS_SETTYPE_ARENA</v>
      </c>
      <c r="AZ474" s="21" t="str">
        <f t="shared" si="52"/>
        <v>, dropMechanic={LIBSETS_DROP_MECHANIC_ARENA_STAGE_CHEST}},</v>
      </c>
      <c r="BA474" s="21" t="str">
        <f t="shared" si="53"/>
        <v xml:space="preserve"> --The Maelstrom's Axe / Axt des Mahlstroms   [Maelstrom Arena]</v>
      </c>
    </row>
    <row r="475" spans="1:53" x14ac:dyDescent="0.25">
      <c r="A475" s="5" t="s">
        <v>1446</v>
      </c>
      <c r="B475" t="s">
        <v>1485</v>
      </c>
      <c r="C475" t="s">
        <v>1486</v>
      </c>
      <c r="D475" s="3" t="str">
        <f t="shared" si="48"/>
        <v>???</v>
      </c>
      <c r="E475" s="64" t="s">
        <v>1833</v>
      </c>
      <c r="F475" t="s">
        <v>1489</v>
      </c>
      <c r="G475" s="8" t="s">
        <v>1647</v>
      </c>
      <c r="I475" t="s">
        <v>97</v>
      </c>
      <c r="J475" t="s">
        <v>97</v>
      </c>
      <c r="K475">
        <v>249</v>
      </c>
      <c r="L475">
        <v>249</v>
      </c>
      <c r="M475">
        <v>249</v>
      </c>
      <c r="N475">
        <v>0</v>
      </c>
      <c r="O475" s="70" t="s">
        <v>457</v>
      </c>
      <c r="P475" s="3">
        <f>IF(AND(G475&lt;&gt;"LIBSETS_SETTYPE_BATTLEGROUND",G475&lt;&gt;"LIBSETS_SETTYPE_SPECIAL",G475&lt;&gt;"LIBSETS_SETTYPE_MYTHIC"), IF(Q475&lt;&gt;"",VLOOKUP(Q475,'ESO zone constants'!$D$3:$H$9999,5,FALSE),""),"")</f>
        <v>677</v>
      </c>
      <c r="Q475" t="str">
        <f>IF(AND(O475&lt;&gt;"",NOT(ISERROR(O475))),O475, IF(AND(K475&lt;&gt;"",K475&gt;0,NOT(ISERROR(K475))),VLOOKUP(K475,'ESO wayshrine node constants'!$A$3:$D$9986,4,FALSE),""))</f>
        <v>Maelstrom Arena</v>
      </c>
      <c r="S475" s="19" t="str">
        <f>IF(AND(R475&lt;&gt;"",NOT(ISERROR(R475))),R475,IF(P475&lt;&gt;"",IF(NOT(ISERROR(VLOOKUP(P475,'ESO Dungeon constants'!$D$3:$H$9999,5,FALSE))),VLOOKUP(P475,'ESO Dungeon constants'!$D$3:$I$9999,6,FALSE),VLOOKUP(P475,'ESO zone constants'!$H$3:$K$9985,4,FALSE)),""))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constants'!$D$3:$H$4951,5,FALSE),""),""),"")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constants'!$D$3:$H$4951,5,FALSE),""),""),"")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constants'!$D$3:$H$4951,5,FALSE),""),""),"")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constants'!$D$3:$H$4951,5,FALSE),""),""),"")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constants'!$D$3:$H$4951,5,FALSE),""),""),"")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9"/>
        <v>--[???] = {wayshrines={249,249,249,}, dlcId=DLC_ORSINIUM</v>
      </c>
      <c r="AX475" s="21" t="str">
        <f t="shared" si="50"/>
        <v>, zoneIds={677}, veteran=false</v>
      </c>
      <c r="AY475" s="21" t="str">
        <f t="shared" si="51"/>
        <v>, setType=LIBSETS_SETTYPE_ARENA</v>
      </c>
      <c r="AZ475" s="21" t="str">
        <f t="shared" si="52"/>
        <v>, dropMechanic={LIBSETS_DROP_MECHANIC_ARENA_STAGE_CHEST}},</v>
      </c>
      <c r="BA475" s="21" t="str">
        <f t="shared" si="53"/>
        <v xml:space="preserve"> --The Maelstrom's Battle Axe / Streitaxt des Mahlstroms   [Maelstrom Arena]</v>
      </c>
    </row>
    <row r="476" spans="1:53" x14ac:dyDescent="0.25">
      <c r="A476" s="5" t="s">
        <v>1446</v>
      </c>
      <c r="B476" t="s">
        <v>1459</v>
      </c>
      <c r="C476" t="s">
        <v>1460</v>
      </c>
      <c r="D476" s="3" t="str">
        <f t="shared" si="48"/>
        <v>???</v>
      </c>
      <c r="E476" s="64" t="s">
        <v>1833</v>
      </c>
      <c r="F476" t="s">
        <v>1489</v>
      </c>
      <c r="G476" s="8" t="s">
        <v>1647</v>
      </c>
      <c r="I476" t="s">
        <v>97</v>
      </c>
      <c r="J476" t="s">
        <v>97</v>
      </c>
      <c r="K476">
        <v>249</v>
      </c>
      <c r="L476">
        <v>249</v>
      </c>
      <c r="M476">
        <v>249</v>
      </c>
      <c r="N476">
        <v>0</v>
      </c>
      <c r="O476" s="70" t="s">
        <v>457</v>
      </c>
      <c r="P476" s="3">
        <f>IF(AND(G476&lt;&gt;"LIBSETS_SETTYPE_BATTLEGROUND",G476&lt;&gt;"LIBSETS_SETTYPE_SPECIAL",G476&lt;&gt;"LIBSETS_SETTYPE_MYTHIC"), IF(Q476&lt;&gt;"",VLOOKUP(Q476,'ESO zone constants'!$D$3:$H$9999,5,FALSE),""),"")</f>
        <v>677</v>
      </c>
      <c r="Q476" t="str">
        <f>IF(AND(O476&lt;&gt;"",NOT(ISERROR(O476))),O476, IF(AND(K476&lt;&gt;"",K476&gt;0,NOT(ISERROR(K476))),VLOOKUP(K476,'ESO wayshrine node constants'!$A$3:$D$9986,4,FALSE),""))</f>
        <v>Maelstrom Arena</v>
      </c>
      <c r="S476" s="19" t="str">
        <f>IF(AND(R476&lt;&gt;"",NOT(ISERROR(R476))),R476,IF(P476&lt;&gt;"",IF(NOT(ISERROR(VLOOKUP(P476,'ESO Dungeon constants'!$D$3:$H$9999,5,FALSE))),VLOOKUP(P476,'ESO Dungeon constants'!$D$3:$I$9999,6,FALSE),VLOOKUP(P476,'ESO zone constants'!$H$3:$K$9985,4,FALSE)),""))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constants'!$D$3:$H$4951,5,FALSE),""),""),"")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constants'!$D$3:$H$4951,5,FALSE),""),""),"")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constants'!$D$3:$H$4951,5,FALSE),""),""),"")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constants'!$D$3:$H$4951,5,FALSE),""),""),"")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constants'!$D$3:$H$4951,5,FALSE),""),""),"")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9"/>
        <v>--[???] = {wayshrines={249,249,249,}, dlcId=DLC_ORSINIUM</v>
      </c>
      <c r="AX476" s="21" t="str">
        <f t="shared" si="50"/>
        <v>, zoneIds={677}, veteran=false</v>
      </c>
      <c r="AY476" s="21" t="str">
        <f t="shared" si="51"/>
        <v>, setType=LIBSETS_SETTYPE_ARENA</v>
      </c>
      <c r="AZ476" s="21" t="str">
        <f t="shared" si="52"/>
        <v>, dropMechanic={LIBSETS_DROP_MECHANIC_ARENA_STAGE_CHEST}},</v>
      </c>
      <c r="BA476" s="21" t="str">
        <f t="shared" si="53"/>
        <v xml:space="preserve"> --The Maelstrom's Bow / Bogen des Mahlstroms   [Maelstrom Arena]</v>
      </c>
    </row>
    <row r="477" spans="1:53" x14ac:dyDescent="0.25">
      <c r="A477" s="5" t="s">
        <v>1446</v>
      </c>
      <c r="B477" t="s">
        <v>1463</v>
      </c>
      <c r="C477" t="s">
        <v>1464</v>
      </c>
      <c r="D477" s="3" t="str">
        <f t="shared" si="48"/>
        <v>???</v>
      </c>
      <c r="E477" s="64" t="s">
        <v>1833</v>
      </c>
      <c r="F477" t="s">
        <v>1489</v>
      </c>
      <c r="G477" s="8" t="s">
        <v>1647</v>
      </c>
      <c r="I477" t="s">
        <v>97</v>
      </c>
      <c r="J477" t="s">
        <v>97</v>
      </c>
      <c r="K477">
        <v>249</v>
      </c>
      <c r="L477">
        <v>249</v>
      </c>
      <c r="M477">
        <v>249</v>
      </c>
      <c r="N477">
        <v>0</v>
      </c>
      <c r="O477" s="70" t="s">
        <v>457</v>
      </c>
      <c r="P477" s="3">
        <f>IF(AND(G477&lt;&gt;"LIBSETS_SETTYPE_BATTLEGROUND",G477&lt;&gt;"LIBSETS_SETTYPE_SPECIAL",G477&lt;&gt;"LIBSETS_SETTYPE_MYTHIC"), IF(Q477&lt;&gt;"",VLOOKUP(Q477,'ESO zone constants'!$D$3:$H$9999,5,FALSE),""),"")</f>
        <v>677</v>
      </c>
      <c r="Q477" t="str">
        <f>IF(AND(O477&lt;&gt;"",NOT(ISERROR(O477))),O477, IF(AND(K477&lt;&gt;"",K477&gt;0,NOT(ISERROR(K477))),VLOOKUP(K477,'ESO wayshrine node constants'!$A$3:$D$9986,4,FALSE),""))</f>
        <v>Maelstrom Arena</v>
      </c>
      <c r="S477" s="19" t="str">
        <f>IF(AND(R477&lt;&gt;"",NOT(ISERROR(R477))),R477,IF(P477&lt;&gt;"",IF(NOT(ISERROR(VLOOKUP(P477,'ESO Dungeon constants'!$D$3:$H$9999,5,FALSE))),VLOOKUP(P477,'ESO Dungeon constants'!$D$3:$I$9999,6,FALSE),VLOOKUP(P477,'ESO zone constants'!$H$3:$K$9985,4,FALSE)),""))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constants'!$D$3:$H$4951,5,FALSE),""),""),"")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constants'!$D$3:$H$4951,5,FALSE),""),""),"")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constants'!$D$3:$H$4951,5,FALSE),""),""),"")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constants'!$D$3:$H$4951,5,FALSE),""),""),"")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constants'!$D$3:$H$4951,5,FALSE),""),""),"")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9"/>
        <v>--[???] = {wayshrines={249,249,249,}, dlcId=DLC_ORSINIUM</v>
      </c>
      <c r="AX477" s="21" t="str">
        <f t="shared" si="50"/>
        <v>, zoneIds={677}, veteran=false</v>
      </c>
      <c r="AY477" s="21" t="str">
        <f t="shared" si="51"/>
        <v>, setType=LIBSETS_SETTYPE_ARENA</v>
      </c>
      <c r="AZ477" s="21" t="str">
        <f t="shared" si="52"/>
        <v>, dropMechanic={LIBSETS_DROP_MECHANIC_ARENA_STAGE_CHEST}},</v>
      </c>
      <c r="BA477" s="21" t="str">
        <f t="shared" si="53"/>
        <v xml:space="preserve"> --The Maelstrom's Dagger / Dolch des Mahlstroms   [Maelstrom Arena]</v>
      </c>
    </row>
    <row r="478" spans="1:53" x14ac:dyDescent="0.25">
      <c r="A478" s="5" t="s">
        <v>1446</v>
      </c>
      <c r="B478" t="s">
        <v>1451</v>
      </c>
      <c r="C478" t="s">
        <v>1452</v>
      </c>
      <c r="D478" s="3" t="str">
        <f t="shared" si="48"/>
        <v>???</v>
      </c>
      <c r="E478" s="64" t="s">
        <v>1833</v>
      </c>
      <c r="F478" t="s">
        <v>1489</v>
      </c>
      <c r="G478" s="8" t="s">
        <v>1647</v>
      </c>
      <c r="I478" t="s">
        <v>97</v>
      </c>
      <c r="J478" t="s">
        <v>97</v>
      </c>
      <c r="K478">
        <v>249</v>
      </c>
      <c r="L478">
        <v>249</v>
      </c>
      <c r="M478">
        <v>249</v>
      </c>
      <c r="N478">
        <v>0</v>
      </c>
      <c r="O478" s="70" t="s">
        <v>457</v>
      </c>
      <c r="P478" s="3">
        <f>IF(AND(G478&lt;&gt;"LIBSETS_SETTYPE_BATTLEGROUND",G478&lt;&gt;"LIBSETS_SETTYPE_SPECIAL",G478&lt;&gt;"LIBSETS_SETTYPE_MYTHIC"), IF(Q478&lt;&gt;"",VLOOKUP(Q478,'ESO zone constants'!$D$3:$H$9999,5,FALSE),""),"")</f>
        <v>677</v>
      </c>
      <c r="Q478" t="str">
        <f>IF(AND(O478&lt;&gt;"",NOT(ISERROR(O478))),O478, IF(AND(K478&lt;&gt;"",K478&gt;0,NOT(ISERROR(K478))),VLOOKUP(K478,'ESO wayshrine node constants'!$A$3:$D$9986,4,FALSE),""))</f>
        <v>Maelstrom Arena</v>
      </c>
      <c r="S478" s="19" t="str">
        <f>IF(AND(R478&lt;&gt;"",NOT(ISERROR(R478))),R478,IF(P478&lt;&gt;"",IF(NOT(ISERROR(VLOOKUP(P478,'ESO Dungeon constants'!$D$3:$H$9999,5,FALSE))),VLOOKUP(P478,'ESO Dungeon constants'!$D$3:$I$9999,6,FALSE),VLOOKUP(P478,'ESO zone constants'!$H$3:$K$9985,4,FALSE)),""))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constants'!$D$3:$H$4951,5,FALSE),""),""),"")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constants'!$D$3:$H$4951,5,FALSE),""),""),"")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constants'!$D$3:$H$4951,5,FALSE),""),""),"")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constants'!$D$3:$H$4951,5,FALSE),""),""),"")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constants'!$D$3:$H$4951,5,FALSE),""),""),"")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9"/>
        <v>--[???] = {wayshrines={249,249,249,}, dlcId=DLC_ORSINIUM</v>
      </c>
      <c r="AX478" s="21" t="str">
        <f t="shared" si="50"/>
        <v>, zoneIds={677}, veteran=false</v>
      </c>
      <c r="AY478" s="21" t="str">
        <f t="shared" si="51"/>
        <v>, setType=LIBSETS_SETTYPE_ARENA</v>
      </c>
      <c r="AZ478" s="21" t="str">
        <f t="shared" si="52"/>
        <v>, dropMechanic={LIBSETS_DROP_MECHANIC_ARENA_STAGE_CHEST}},</v>
      </c>
      <c r="BA478" s="21" t="str">
        <f t="shared" si="53"/>
        <v xml:space="preserve"> --The Maelstrom's Greatsword / Bidenhänder des Mahlstroms   [Maelstrom Arena]</v>
      </c>
    </row>
    <row r="479" spans="1:53" x14ac:dyDescent="0.25">
      <c r="A479" s="5" t="s">
        <v>1446</v>
      </c>
      <c r="B479" t="s">
        <v>1473</v>
      </c>
      <c r="C479" t="s">
        <v>1474</v>
      </c>
      <c r="D479" s="3" t="str">
        <f t="shared" si="48"/>
        <v>???</v>
      </c>
      <c r="E479" s="64" t="s">
        <v>1833</v>
      </c>
      <c r="F479" t="s">
        <v>1489</v>
      </c>
      <c r="G479" s="8" t="s">
        <v>1647</v>
      </c>
      <c r="I479" t="s">
        <v>97</v>
      </c>
      <c r="J479" t="s">
        <v>97</v>
      </c>
      <c r="K479">
        <v>249</v>
      </c>
      <c r="L479">
        <v>249</v>
      </c>
      <c r="M479">
        <v>249</v>
      </c>
      <c r="N479">
        <v>0</v>
      </c>
      <c r="O479" s="70" t="s">
        <v>457</v>
      </c>
      <c r="P479" s="3">
        <f>IF(AND(G479&lt;&gt;"LIBSETS_SETTYPE_BATTLEGROUND",G479&lt;&gt;"LIBSETS_SETTYPE_SPECIAL",G479&lt;&gt;"LIBSETS_SETTYPE_MYTHIC"), IF(Q479&lt;&gt;"",VLOOKUP(Q479,'ESO zone constants'!$D$3:$H$9999,5,FALSE),""),"")</f>
        <v>677</v>
      </c>
      <c r="Q479" t="str">
        <f>IF(AND(O479&lt;&gt;"",NOT(ISERROR(O479))),O479, IF(AND(K479&lt;&gt;"",K479&gt;0,NOT(ISERROR(K479))),VLOOKUP(K479,'ESO wayshrine node constants'!$A$3:$D$9986,4,FALSE),""))</f>
        <v>Maelstrom Arena</v>
      </c>
      <c r="S479" s="19" t="str">
        <f>IF(AND(R479&lt;&gt;"",NOT(ISERROR(R479))),R479,IF(P479&lt;&gt;"",IF(NOT(ISERROR(VLOOKUP(P479,'ESO Dungeon constants'!$D$3:$H$9999,5,FALSE))),VLOOKUP(P479,'ESO Dungeon constants'!$D$3:$I$9999,6,FALSE),VLOOKUP(P479,'ESO zone constants'!$H$3:$K$9985,4,FALSE)),""))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constants'!$D$3:$H$4951,5,FALSE),""),""),"")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constants'!$D$3:$H$4951,5,FALSE),""),""),"")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constants'!$D$3:$H$4951,5,FALSE),""),""),"")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constants'!$D$3:$H$4951,5,FALSE),""),""),"")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constants'!$D$3:$H$4951,5,FALSE),""),""),"")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9"/>
        <v>--[???] = {wayshrines={249,249,249,}, dlcId=DLC_ORSINIUM</v>
      </c>
      <c r="AX479" s="21" t="str">
        <f t="shared" si="50"/>
        <v>, zoneIds={677}, veteran=false</v>
      </c>
      <c r="AY479" s="21" t="str">
        <f t="shared" si="51"/>
        <v>, setType=LIBSETS_SETTYPE_ARENA</v>
      </c>
      <c r="AZ479" s="21" t="str">
        <f t="shared" si="52"/>
        <v>, dropMechanic={LIBSETS_DROP_MECHANIC_ARENA_STAGE_CHEST}},</v>
      </c>
      <c r="BA479" s="21" t="str">
        <f t="shared" si="53"/>
        <v xml:space="preserve"> --The Maelstrom's Ice Staff / Froststab des Mahlstroms   [Maelstrom Arena]</v>
      </c>
    </row>
    <row r="480" spans="1:53" x14ac:dyDescent="0.25">
      <c r="A480" s="5" t="s">
        <v>1446</v>
      </c>
      <c r="B480" t="s">
        <v>1469</v>
      </c>
      <c r="C480" t="s">
        <v>1470</v>
      </c>
      <c r="D480" s="3" t="str">
        <f t="shared" si="48"/>
        <v>???</v>
      </c>
      <c r="E480" s="64" t="s">
        <v>1833</v>
      </c>
      <c r="F480" t="s">
        <v>1489</v>
      </c>
      <c r="G480" s="8" t="s">
        <v>1647</v>
      </c>
      <c r="I480" t="s">
        <v>97</v>
      </c>
      <c r="J480" t="s">
        <v>97</v>
      </c>
      <c r="K480">
        <v>249</v>
      </c>
      <c r="L480">
        <v>249</v>
      </c>
      <c r="M480">
        <v>249</v>
      </c>
      <c r="N480">
        <v>0</v>
      </c>
      <c r="O480" s="70" t="s">
        <v>457</v>
      </c>
      <c r="P480" s="3">
        <f>IF(AND(G480&lt;&gt;"LIBSETS_SETTYPE_BATTLEGROUND",G480&lt;&gt;"LIBSETS_SETTYPE_SPECIAL",G480&lt;&gt;"LIBSETS_SETTYPE_MYTHIC"), IF(Q480&lt;&gt;"",VLOOKUP(Q480,'ESO zone constants'!$D$3:$H$9999,5,FALSE),""),"")</f>
        <v>677</v>
      </c>
      <c r="Q480" t="str">
        <f>IF(AND(O480&lt;&gt;"",NOT(ISERROR(O480))),O480, IF(AND(K480&lt;&gt;"",K480&gt;0,NOT(ISERROR(K480))),VLOOKUP(K480,'ESO wayshrine node constants'!$A$3:$D$9986,4,FALSE),""))</f>
        <v>Maelstrom Arena</v>
      </c>
      <c r="S480" s="19" t="str">
        <f>IF(AND(R480&lt;&gt;"",NOT(ISERROR(R480))),R480,IF(P480&lt;&gt;"",IF(NOT(ISERROR(VLOOKUP(P480,'ESO Dungeon constants'!$D$3:$H$9999,5,FALSE))),VLOOKUP(P480,'ESO Dungeon constants'!$D$3:$I$9999,6,FALSE),VLOOKUP(P480,'ESO zone constants'!$H$3:$K$9985,4,FALSE)),""))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constants'!$D$3:$H$4951,5,FALSE),""),""),"")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constants'!$D$3:$H$4951,5,FALSE),""),""),"")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constants'!$D$3:$H$4951,5,FALSE),""),""),"")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constants'!$D$3:$H$4951,5,FALSE),""),""),"")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constants'!$D$3:$H$4951,5,FALSE),""),""),"")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9"/>
        <v>--[???] = {wayshrines={249,249,249,}, dlcId=DLC_ORSINIUM</v>
      </c>
      <c r="AX480" s="21" t="str">
        <f t="shared" si="50"/>
        <v>, zoneIds={677}, veteran=false</v>
      </c>
      <c r="AY480" s="21" t="str">
        <f t="shared" si="51"/>
        <v>, setType=LIBSETS_SETTYPE_ARENA</v>
      </c>
      <c r="AZ480" s="21" t="str">
        <f t="shared" si="52"/>
        <v>, dropMechanic={LIBSETS_DROP_MECHANIC_ARENA_STAGE_CHEST}},</v>
      </c>
      <c r="BA480" s="21" t="str">
        <f t="shared" si="53"/>
        <v xml:space="preserve"> --The Maelstrom's Inferno Staff / Flammenstab des Mahlstroms   [Maelstrom Arena]</v>
      </c>
    </row>
    <row r="481" spans="1:53" x14ac:dyDescent="0.25">
      <c r="A481" s="5" t="s">
        <v>1446</v>
      </c>
      <c r="B481" t="s">
        <v>1455</v>
      </c>
      <c r="C481" t="s">
        <v>1456</v>
      </c>
      <c r="D481" s="3" t="str">
        <f t="shared" si="48"/>
        <v>???</v>
      </c>
      <c r="E481" s="64" t="s">
        <v>1833</v>
      </c>
      <c r="F481" t="s">
        <v>1489</v>
      </c>
      <c r="G481" s="8" t="s">
        <v>1647</v>
      </c>
      <c r="I481" t="s">
        <v>97</v>
      </c>
      <c r="J481" t="s">
        <v>97</v>
      </c>
      <c r="K481">
        <v>249</v>
      </c>
      <c r="L481">
        <v>249</v>
      </c>
      <c r="M481">
        <v>249</v>
      </c>
      <c r="N481">
        <v>0</v>
      </c>
      <c r="O481" s="70" t="s">
        <v>457</v>
      </c>
      <c r="P481" s="3">
        <f>IF(AND(G481&lt;&gt;"LIBSETS_SETTYPE_BATTLEGROUND",G481&lt;&gt;"LIBSETS_SETTYPE_SPECIAL",G481&lt;&gt;"LIBSETS_SETTYPE_MYTHIC"), IF(Q481&lt;&gt;"",VLOOKUP(Q481,'ESO zone constants'!$D$3:$H$9999,5,FALSE),""),"")</f>
        <v>677</v>
      </c>
      <c r="Q481" t="str">
        <f>IF(AND(O481&lt;&gt;"",NOT(ISERROR(O481))),O481, IF(AND(K481&lt;&gt;"",K481&gt;0,NOT(ISERROR(K481))),VLOOKUP(K481,'ESO wayshrine node constants'!$A$3:$D$9986,4,FALSE),""))</f>
        <v>Maelstrom Arena</v>
      </c>
      <c r="S481" s="19" t="str">
        <f>IF(AND(R481&lt;&gt;"",NOT(ISERROR(R481))),R481,IF(P481&lt;&gt;"",IF(NOT(ISERROR(VLOOKUP(P481,'ESO Dungeon constants'!$D$3:$H$9999,5,FALSE))),VLOOKUP(P481,'ESO Dungeon constants'!$D$3:$I$9999,6,FALSE),VLOOKUP(P481,'ESO zone constants'!$H$3:$K$9985,4,FALSE)),""))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constants'!$D$3:$H$4951,5,FALSE),""),""),"")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constants'!$D$3:$H$4951,5,FALSE),""),""),"")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constants'!$D$3:$H$4951,5,FALSE),""),""),"")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constants'!$D$3:$H$4951,5,FALSE),""),""),"")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constants'!$D$3:$H$4951,5,FALSE),""),""),"")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9"/>
        <v>--[???] = {wayshrines={249,249,249,}, dlcId=DLC_ORSINIUM</v>
      </c>
      <c r="AX481" s="21" t="str">
        <f t="shared" si="50"/>
        <v>, zoneIds={677}, veteran=false</v>
      </c>
      <c r="AY481" s="21" t="str">
        <f t="shared" si="51"/>
        <v>, setType=LIBSETS_SETTYPE_ARENA</v>
      </c>
      <c r="AZ481" s="21" t="str">
        <f t="shared" si="52"/>
        <v>, dropMechanic={LIBSETS_DROP_MECHANIC_ARENA_STAGE_CHEST}},</v>
      </c>
      <c r="BA481" s="21" t="str">
        <f t="shared" si="53"/>
        <v xml:space="preserve"> --The Maelstrom's Lightning Staff / Blitzstab des Mahlstroms   [Maelstrom Arena]</v>
      </c>
    </row>
    <row r="482" spans="1:53" x14ac:dyDescent="0.25">
      <c r="A482" s="5" t="s">
        <v>1446</v>
      </c>
      <c r="B482" t="s">
        <v>1479</v>
      </c>
      <c r="C482" t="s">
        <v>1480</v>
      </c>
      <c r="D482" s="3" t="str">
        <f t="shared" si="48"/>
        <v>???</v>
      </c>
      <c r="E482" s="64" t="s">
        <v>1833</v>
      </c>
      <c r="F482" t="s">
        <v>1489</v>
      </c>
      <c r="G482" s="8" t="s">
        <v>1647</v>
      </c>
      <c r="I482" t="s">
        <v>97</v>
      </c>
      <c r="J482" t="s">
        <v>97</v>
      </c>
      <c r="K482">
        <v>249</v>
      </c>
      <c r="L482">
        <v>249</v>
      </c>
      <c r="M482">
        <v>249</v>
      </c>
      <c r="N482">
        <v>0</v>
      </c>
      <c r="O482" s="70" t="s">
        <v>457</v>
      </c>
      <c r="P482" s="3">
        <f>IF(AND(G482&lt;&gt;"LIBSETS_SETTYPE_BATTLEGROUND",G482&lt;&gt;"LIBSETS_SETTYPE_SPECIAL",G482&lt;&gt;"LIBSETS_SETTYPE_MYTHIC"), IF(Q482&lt;&gt;"",VLOOKUP(Q482,'ESO zone constants'!$D$3:$H$9999,5,FALSE),""),"")</f>
        <v>677</v>
      </c>
      <c r="Q482" t="str">
        <f>IF(AND(O482&lt;&gt;"",NOT(ISERROR(O482))),O482, IF(AND(K482&lt;&gt;"",K482&gt;0,NOT(ISERROR(K482))),VLOOKUP(K482,'ESO wayshrine node constants'!$A$3:$D$9986,4,FALSE),""))</f>
        <v>Maelstrom Arena</v>
      </c>
      <c r="S482" s="19" t="str">
        <f>IF(AND(R482&lt;&gt;"",NOT(ISERROR(R482))),R482,IF(P482&lt;&gt;"",IF(NOT(ISERROR(VLOOKUP(P482,'ESO Dungeon constants'!$D$3:$H$9999,5,FALSE))),VLOOKUP(P482,'ESO Dungeon constants'!$D$3:$I$9999,6,FALSE),VLOOKUP(P482,'ESO zone constants'!$H$3:$K$9985,4,FALSE)),""))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constants'!$D$3:$H$4951,5,FALSE),""),""),"")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constants'!$D$3:$H$4951,5,FALSE),""),""),"")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constants'!$D$3:$H$4951,5,FALSE),""),""),"")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constants'!$D$3:$H$4951,5,FALSE),""),""),"")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constants'!$D$3:$H$4951,5,FALSE),""),""),"")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9"/>
        <v>--[???] = {wayshrines={249,249,249,}, dlcId=DLC_ORSINIUM</v>
      </c>
      <c r="AX482" s="21" t="str">
        <f t="shared" si="50"/>
        <v>, zoneIds={677}, veteran=false</v>
      </c>
      <c r="AY482" s="21" t="str">
        <f t="shared" si="51"/>
        <v>, setType=LIBSETS_SETTYPE_ARENA</v>
      </c>
      <c r="AZ482" s="21" t="str">
        <f t="shared" si="52"/>
        <v>, dropMechanic={LIBSETS_DROP_MECHANIC_ARENA_STAGE_CHEST}},</v>
      </c>
      <c r="BA482" s="21" t="str">
        <f t="shared" si="53"/>
        <v xml:space="preserve"> --The Maelstrom's Mace / Keule des Mahlstroms   [Maelstrom Arena]</v>
      </c>
    </row>
    <row r="483" spans="1:53" x14ac:dyDescent="0.25">
      <c r="A483" s="5" t="s">
        <v>1446</v>
      </c>
      <c r="B483" t="s">
        <v>1487</v>
      </c>
      <c r="C483" t="s">
        <v>1488</v>
      </c>
      <c r="D483" s="3" t="str">
        <f t="shared" si="48"/>
        <v>???</v>
      </c>
      <c r="E483" s="64" t="s">
        <v>1833</v>
      </c>
      <c r="F483" t="s">
        <v>1489</v>
      </c>
      <c r="G483" s="8" t="s">
        <v>1647</v>
      </c>
      <c r="I483" t="s">
        <v>97</v>
      </c>
      <c r="J483" t="s">
        <v>97</v>
      </c>
      <c r="K483">
        <v>249</v>
      </c>
      <c r="L483">
        <v>249</v>
      </c>
      <c r="M483">
        <v>249</v>
      </c>
      <c r="N483">
        <v>0</v>
      </c>
      <c r="O483" s="70" t="s">
        <v>457</v>
      </c>
      <c r="P483" s="3">
        <f>IF(AND(G483&lt;&gt;"LIBSETS_SETTYPE_BATTLEGROUND",G483&lt;&gt;"LIBSETS_SETTYPE_SPECIAL",G483&lt;&gt;"LIBSETS_SETTYPE_MYTHIC"), IF(Q483&lt;&gt;"",VLOOKUP(Q483,'ESO zone constants'!$D$3:$H$9999,5,FALSE),""),"")</f>
        <v>677</v>
      </c>
      <c r="Q483" t="str">
        <f>IF(AND(O483&lt;&gt;"",NOT(ISERROR(O483))),O483, IF(AND(K483&lt;&gt;"",K483&gt;0,NOT(ISERROR(K483))),VLOOKUP(K483,'ESO wayshrine node constants'!$A$3:$D$9986,4,FALSE),""))</f>
        <v>Maelstrom Arena</v>
      </c>
      <c r="S483" s="19" t="str">
        <f>IF(AND(R483&lt;&gt;"",NOT(ISERROR(R483))),R483,IF(P483&lt;&gt;"",IF(NOT(ISERROR(VLOOKUP(P483,'ESO Dungeon constants'!$D$3:$H$9999,5,FALSE))),VLOOKUP(P483,'ESO Dungeon constants'!$D$3:$I$9999,6,FALSE),VLOOKUP(P483,'ESO zone constants'!$H$3:$K$9985,4,FALSE)),""))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constants'!$D$3:$H$4951,5,FALSE),""),""),"")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constants'!$D$3:$H$4951,5,FALSE),""),""),"")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constants'!$D$3:$H$4951,5,FALSE),""),""),"")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constants'!$D$3:$H$4951,5,FALSE),""),""),"")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constants'!$D$3:$H$4951,5,FALSE),""),""),"")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9"/>
        <v>--[???] = {wayshrines={249,249,249,}, dlcId=DLC_ORSINIUM</v>
      </c>
      <c r="AX483" s="21" t="str">
        <f t="shared" si="50"/>
        <v>, zoneIds={677}, veteran=false</v>
      </c>
      <c r="AY483" s="21" t="str">
        <f t="shared" si="51"/>
        <v>, setType=LIBSETS_SETTYPE_ARENA</v>
      </c>
      <c r="AZ483" s="21" t="str">
        <f t="shared" si="52"/>
        <v>, dropMechanic={LIBSETS_DROP_MECHANIC_ARENA_STAGE_CHEST}},</v>
      </c>
      <c r="BA483" s="21" t="str">
        <f t="shared" si="53"/>
        <v xml:space="preserve"> --The Maelstrom's Maul / Streitkolben des Mahlstroms   [Maelstrom Arena]</v>
      </c>
    </row>
    <row r="484" spans="1:53" x14ac:dyDescent="0.25">
      <c r="A484" s="5" t="s">
        <v>1446</v>
      </c>
      <c r="B484" t="s">
        <v>1475</v>
      </c>
      <c r="C484" t="s">
        <v>1476</v>
      </c>
      <c r="D484" s="3" t="str">
        <f t="shared" si="48"/>
        <v>???</v>
      </c>
      <c r="E484" s="64" t="s">
        <v>1833</v>
      </c>
      <c r="F484" t="s">
        <v>1489</v>
      </c>
      <c r="G484" s="8" t="s">
        <v>1647</v>
      </c>
      <c r="I484" t="s">
        <v>97</v>
      </c>
      <c r="J484" t="s">
        <v>97</v>
      </c>
      <c r="K484">
        <v>249</v>
      </c>
      <c r="L484">
        <v>249</v>
      </c>
      <c r="M484">
        <v>249</v>
      </c>
      <c r="N484">
        <v>0</v>
      </c>
      <c r="O484" s="70" t="s">
        <v>457</v>
      </c>
      <c r="P484" s="3">
        <f>IF(AND(G484&lt;&gt;"LIBSETS_SETTYPE_BATTLEGROUND",G484&lt;&gt;"LIBSETS_SETTYPE_SPECIAL",G484&lt;&gt;"LIBSETS_SETTYPE_MYTHIC"), IF(Q484&lt;&gt;"",VLOOKUP(Q484,'ESO zone constants'!$D$3:$H$9999,5,FALSE),""),"")</f>
        <v>677</v>
      </c>
      <c r="Q484" t="str">
        <f>IF(AND(O484&lt;&gt;"",NOT(ISERROR(O484))),O484, IF(AND(K484&lt;&gt;"",K484&gt;0,NOT(ISERROR(K484))),VLOOKUP(K484,'ESO wayshrine node constants'!$A$3:$D$9986,4,FALSE),""))</f>
        <v>Maelstrom Arena</v>
      </c>
      <c r="S484" s="19" t="str">
        <f>IF(AND(R484&lt;&gt;"",NOT(ISERROR(R484))),R484,IF(P484&lt;&gt;"",IF(NOT(ISERROR(VLOOKUP(P484,'ESO Dungeon constants'!$D$3:$H$9999,5,FALSE))),VLOOKUP(P484,'ESO Dungeon constants'!$D$3:$I$9999,6,FALSE),VLOOKUP(P484,'ESO zone constants'!$H$3:$K$9985,4,FALSE)),""))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constants'!$D$3:$H$4951,5,FALSE),""),""),"")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constants'!$D$3:$H$4951,5,FALSE),""),""),"")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constants'!$D$3:$H$4951,5,FALSE),""),""),"")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constants'!$D$3:$H$4951,5,FALSE),""),""),"")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constants'!$D$3:$H$4951,5,FALSE),""),""),"")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9"/>
        <v>--[???] = {wayshrines={249,249,249,}, dlcId=DLC_ORSINIUM</v>
      </c>
      <c r="AX484" s="21" t="str">
        <f t="shared" si="50"/>
        <v>, zoneIds={677}, veteran=false</v>
      </c>
      <c r="AY484" s="21" t="str">
        <f t="shared" si="51"/>
        <v>, setType=LIBSETS_SETTYPE_ARENA</v>
      </c>
      <c r="AZ484" s="21" t="str">
        <f t="shared" si="52"/>
        <v>, dropMechanic={LIBSETS_DROP_MECHANIC_ARENA_STAGE_CHEST}},</v>
      </c>
      <c r="BA484" s="21" t="str">
        <f t="shared" si="53"/>
        <v xml:space="preserve"> --The Maelstrom's Restoration Staff / Heilungsstab des Mahlstroms   [Maelstrom Arena]</v>
      </c>
    </row>
    <row r="485" spans="1:53" x14ac:dyDescent="0.25">
      <c r="A485" s="5" t="s">
        <v>1446</v>
      </c>
      <c r="B485" t="s">
        <v>1498</v>
      </c>
      <c r="C485" t="s">
        <v>1499</v>
      </c>
      <c r="D485" s="3" t="str">
        <f t="shared" si="48"/>
        <v>???</v>
      </c>
      <c r="E485" s="64" t="s">
        <v>1833</v>
      </c>
      <c r="F485" t="s">
        <v>1489</v>
      </c>
      <c r="G485" s="8" t="s">
        <v>1647</v>
      </c>
      <c r="I485" t="s">
        <v>97</v>
      </c>
      <c r="J485" t="s">
        <v>97</v>
      </c>
      <c r="K485">
        <v>249</v>
      </c>
      <c r="L485">
        <v>249</v>
      </c>
      <c r="M485">
        <v>249</v>
      </c>
      <c r="N485">
        <v>0</v>
      </c>
      <c r="O485" s="70" t="s">
        <v>457</v>
      </c>
      <c r="P485" s="3">
        <f>IF(AND(G485&lt;&gt;"LIBSETS_SETTYPE_BATTLEGROUND",G485&lt;&gt;"LIBSETS_SETTYPE_SPECIAL",G485&lt;&gt;"LIBSETS_SETTYPE_MYTHIC"), IF(Q485&lt;&gt;"",VLOOKUP(Q485,'ESO zone constants'!$D$3:$H$9999,5,FALSE),""),"")</f>
        <v>677</v>
      </c>
      <c r="Q485" t="str">
        <f>IF(AND(O485&lt;&gt;"",NOT(ISERROR(O485))),O485, IF(AND(K485&lt;&gt;"",K485&gt;0,NOT(ISERROR(K485))),VLOOKUP(K485,'ESO wayshrine node constants'!$A$3:$D$9986,4,FALSE),""))</f>
        <v>Maelstrom Arena</v>
      </c>
      <c r="S485" s="19" t="str">
        <f>IF(AND(R485&lt;&gt;"",NOT(ISERROR(R485))),R485,IF(P485&lt;&gt;"",IF(NOT(ISERROR(VLOOKUP(P485,'ESO Dungeon constants'!$D$3:$H$9999,5,FALSE))),VLOOKUP(P485,'ESO Dungeon constants'!$D$3:$I$9999,6,FALSE),VLOOKUP(P485,'ESO zone constants'!$H$3:$K$9985,4,FALSE)),""))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constants'!$D$3:$H$4951,5,FALSE),""),""),"")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constants'!$D$3:$H$4951,5,FALSE),""),""),"")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constants'!$D$3:$H$4951,5,FALSE),""),""),"")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constants'!$D$3:$H$4951,5,FALSE),""),""),"")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constants'!$D$3:$H$4951,5,FALSE),""),""),"")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9"/>
        <v>--[???] = {wayshrines={249,249,249,}, dlcId=DLC_ORSINIUM</v>
      </c>
      <c r="AX485" s="21" t="str">
        <f t="shared" si="50"/>
        <v>, zoneIds={677}, veteran=false</v>
      </c>
      <c r="AY485" s="21" t="str">
        <f t="shared" si="51"/>
        <v>, setType=LIBSETS_SETTYPE_ARENA</v>
      </c>
      <c r="AZ485" s="21" t="str">
        <f t="shared" si="52"/>
        <v>, dropMechanic={LIBSETS_DROP_MECHANIC_ARENA_STAGE_CHEST}},</v>
      </c>
      <c r="BA485" s="21" t="str">
        <f t="shared" si="53"/>
        <v xml:space="preserve"> --The Maelstrom's Shield / Schild des Mahlstroms   [Maelstrom Arena]</v>
      </c>
    </row>
    <row r="486" spans="1:53" x14ac:dyDescent="0.25">
      <c r="A486" s="5" t="s">
        <v>1446</v>
      </c>
      <c r="B486" t="s">
        <v>1481</v>
      </c>
      <c r="C486" t="s">
        <v>1482</v>
      </c>
      <c r="D486" s="3" t="str">
        <f t="shared" si="48"/>
        <v>???</v>
      </c>
      <c r="E486" s="64" t="s">
        <v>1833</v>
      </c>
      <c r="F486" t="s">
        <v>1489</v>
      </c>
      <c r="G486" s="8" t="s">
        <v>1647</v>
      </c>
      <c r="I486" t="s">
        <v>97</v>
      </c>
      <c r="J486" t="s">
        <v>97</v>
      </c>
      <c r="K486">
        <v>249</v>
      </c>
      <c r="L486">
        <v>249</v>
      </c>
      <c r="M486">
        <v>249</v>
      </c>
      <c r="N486">
        <v>0</v>
      </c>
      <c r="O486" s="70" t="s">
        <v>457</v>
      </c>
      <c r="P486" s="3">
        <f>IF(AND(G486&lt;&gt;"LIBSETS_SETTYPE_BATTLEGROUND",G486&lt;&gt;"LIBSETS_SETTYPE_SPECIAL",G486&lt;&gt;"LIBSETS_SETTYPE_MYTHIC"), IF(Q486&lt;&gt;"",VLOOKUP(Q486,'ESO zone constants'!$D$3:$H$9999,5,FALSE),""),"")</f>
        <v>677</v>
      </c>
      <c r="Q486" t="str">
        <f>IF(AND(O486&lt;&gt;"",NOT(ISERROR(O486))),O486, IF(AND(K486&lt;&gt;"",K486&gt;0,NOT(ISERROR(K486))),VLOOKUP(K486,'ESO wayshrine node constants'!$A$3:$D$9986,4,FALSE),""))</f>
        <v>Maelstrom Arena</v>
      </c>
      <c r="S486" s="19" t="str">
        <f>IF(AND(R486&lt;&gt;"",NOT(ISERROR(R486))),R486,IF(P486&lt;&gt;"",IF(NOT(ISERROR(VLOOKUP(P486,'ESO Dungeon constants'!$D$3:$H$9999,5,FALSE))),VLOOKUP(P486,'ESO Dungeon constants'!$D$3:$I$9999,6,FALSE),VLOOKUP(P486,'ESO zone constants'!$H$3:$K$9985,4,FALSE)),""))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constants'!$D$3:$H$4951,5,FALSE),""),""),"")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constants'!$D$3:$H$4951,5,FALSE),""),""),"")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constants'!$D$3:$H$4951,5,FALSE),""),""),"")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constants'!$D$3:$H$4951,5,FALSE),""),""),"")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constants'!$D$3:$H$4951,5,FALSE),""),""),"")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9"/>
        <v>--[???] = {wayshrines={249,249,249,}, dlcId=DLC_ORSINIUM</v>
      </c>
      <c r="AX486" s="21" t="str">
        <f t="shared" si="50"/>
        <v>, zoneIds={677}, veteran=false</v>
      </c>
      <c r="AY486" s="21" t="str">
        <f t="shared" si="51"/>
        <v>, setType=LIBSETS_SETTYPE_ARENA</v>
      </c>
      <c r="AZ486" s="21" t="str">
        <f t="shared" si="52"/>
        <v>, dropMechanic={LIBSETS_DROP_MECHANIC_ARENA_STAGE_CHEST}},</v>
      </c>
      <c r="BA486" s="21" t="str">
        <f t="shared" si="53"/>
        <v xml:space="preserve"> --The Maelstrom's Sword / Schwert des Mahlstroms   [Maelstrom Arena]</v>
      </c>
    </row>
    <row r="487" spans="1:53" x14ac:dyDescent="0.25">
      <c r="A487" s="5" t="s">
        <v>1446</v>
      </c>
      <c r="B487" t="s">
        <v>1492</v>
      </c>
      <c r="C487" t="s">
        <v>1493</v>
      </c>
      <c r="D487" s="3" t="str">
        <f t="shared" si="48"/>
        <v>???</v>
      </c>
      <c r="E487" s="62" t="s">
        <v>1834</v>
      </c>
      <c r="F487" t="s">
        <v>1490</v>
      </c>
      <c r="G487" s="8" t="s">
        <v>1647</v>
      </c>
      <c r="I487" t="s">
        <v>97</v>
      </c>
      <c r="J487" t="s">
        <v>97</v>
      </c>
      <c r="K487">
        <v>270</v>
      </c>
      <c r="L487">
        <v>270</v>
      </c>
      <c r="M487">
        <v>270</v>
      </c>
      <c r="N487">
        <v>0</v>
      </c>
      <c r="O487" s="70" t="s">
        <v>447</v>
      </c>
      <c r="P487" s="3">
        <f>IF(AND(G487&lt;&gt;"LIBSETS_SETTYPE_BATTLEGROUND",G487&lt;&gt;"LIBSETS_SETTYPE_SPECIAL",G487&lt;&gt;"LIBSETS_SETTYPE_MYTHIC"), IF(Q487&lt;&gt;"",VLOOKUP(Q487,'ESO zone constants'!$D$3:$H$9999,5,FALSE),""),"")</f>
        <v>635</v>
      </c>
      <c r="Q487" t="str">
        <f>IF(AND(O487&lt;&gt;"",NOT(ISERROR(O487))),O487, IF(AND(K487&lt;&gt;"",K487&gt;0,NOT(ISERROR(K487))),VLOOKUP(K487,'ESO wayshrine node constants'!$A$3:$D$9986,4,FALSE),""))</f>
        <v>Dragonstar Arena</v>
      </c>
      <c r="S487" s="19" t="str">
        <f>IF(AND(R487&lt;&gt;"",NOT(ISERROR(R487))),R487,IF(P487&lt;&gt;"",IF(NOT(ISERROR(VLOOKUP(P487,'ESO Dungeon constants'!$D$3:$H$9999,5,FALSE))),VLOOKUP(P487,'ESO Dungeon constants'!$D$3:$I$9999,6,FALSE),VLOOKUP(P487,'ESO zone constants'!$H$3:$K$9985,4,FALSE)),""))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constants'!$D$3:$H$4951,5,FALSE),""),""),"")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constants'!$D$3:$H$4951,5,FALSE),""),""),"")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constants'!$D$3:$H$4951,5,FALSE),""),""),"")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constants'!$D$3:$H$4951,5,FALSE),""),""),"")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constants'!$D$3:$H$4951,5,FALSE),""),""),"")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9"/>
        <v>--[???] = {wayshrines={270,270,270,}, dlcId=DLC_BASE_GAME</v>
      </c>
      <c r="AX487" s="21" t="str">
        <f t="shared" si="50"/>
        <v>, zoneIds={635}, veteran=false</v>
      </c>
      <c r="AY487" s="21" t="str">
        <f t="shared" si="51"/>
        <v>, setType=LIBSETS_SETTYPE_ARENA</v>
      </c>
      <c r="AZ487" s="21" t="str">
        <f t="shared" si="52"/>
        <v>, dropMechanic={LIBSETS_DROP_MECHANIC_ARENA_STAGE_CHEST}},</v>
      </c>
      <c r="BA487" s="21" t="str">
        <f t="shared" si="53"/>
        <v xml:space="preserve"> --The Master's Axe / Axt des Meisters   [Dragonstar Arena]</v>
      </c>
    </row>
    <row r="488" spans="1:53" x14ac:dyDescent="0.25">
      <c r="A488" s="5" t="s">
        <v>1446</v>
      </c>
      <c r="B488" t="s">
        <v>1500</v>
      </c>
      <c r="C488" t="s">
        <v>1502</v>
      </c>
      <c r="D488" s="3" t="str">
        <f t="shared" si="48"/>
        <v>???</v>
      </c>
      <c r="E488" s="62" t="s">
        <v>1834</v>
      </c>
      <c r="F488" t="s">
        <v>1490</v>
      </c>
      <c r="G488" s="8" t="s">
        <v>1647</v>
      </c>
      <c r="I488" t="s">
        <v>97</v>
      </c>
      <c r="J488" t="s">
        <v>97</v>
      </c>
      <c r="K488">
        <v>270</v>
      </c>
      <c r="L488">
        <v>270</v>
      </c>
      <c r="M488">
        <v>270</v>
      </c>
      <c r="N488">
        <v>0</v>
      </c>
      <c r="O488" s="70" t="s">
        <v>447</v>
      </c>
      <c r="P488" s="3">
        <f>IF(AND(G488&lt;&gt;"LIBSETS_SETTYPE_BATTLEGROUND",G488&lt;&gt;"LIBSETS_SETTYPE_SPECIAL",G488&lt;&gt;"LIBSETS_SETTYPE_MYTHIC"), IF(Q488&lt;&gt;"",VLOOKUP(Q488,'ESO zone constants'!$D$3:$H$9999,5,FALSE),""),"")</f>
        <v>635</v>
      </c>
      <c r="Q488" t="str">
        <f>IF(AND(O488&lt;&gt;"",NOT(ISERROR(O488))),O488, IF(AND(K488&lt;&gt;"",K488&gt;0,NOT(ISERROR(K488))),VLOOKUP(K488,'ESO wayshrine node constants'!$A$3:$D$9986,4,FALSE),""))</f>
        <v>Dragonstar Arena</v>
      </c>
      <c r="S488" s="19" t="str">
        <f>IF(AND(R488&lt;&gt;"",NOT(ISERROR(R488))),R488,IF(P488&lt;&gt;"",IF(NOT(ISERROR(VLOOKUP(P488,'ESO Dungeon constants'!$D$3:$H$9999,5,FALSE))),VLOOKUP(P488,'ESO Dungeon constants'!$D$3:$I$9999,6,FALSE),VLOOKUP(P488,'ESO zone constants'!$H$3:$K$9985,4,FALSE)),""))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constants'!$D$3:$H$4951,5,FALSE),""),""),"")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constants'!$D$3:$H$4951,5,FALSE),""),""),"")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constants'!$D$3:$H$4951,5,FALSE),""),""),"")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constants'!$D$3:$H$4951,5,FALSE),""),""),"")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constants'!$D$3:$H$4951,5,FALSE),""),""),"")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9"/>
        <v>--[???] = {wayshrines={270,270,270,}, dlcId=DLC_BASE_GAME</v>
      </c>
      <c r="AX488" s="21" t="str">
        <f t="shared" si="50"/>
        <v>, zoneIds={635}, veteran=false</v>
      </c>
      <c r="AY488" s="21" t="str">
        <f t="shared" si="51"/>
        <v>, setType=LIBSETS_SETTYPE_ARENA</v>
      </c>
      <c r="AZ488" s="21" t="str">
        <f t="shared" si="52"/>
        <v>, dropMechanic={LIBSETS_DROP_MECHANIC_ARENA_STAGE_CHEST}},</v>
      </c>
      <c r="BA488" s="21" t="str">
        <f t="shared" si="53"/>
        <v xml:space="preserve"> --The Master's Battle Axe / Streitaxt des Meisters   [Dragonstar Arena]</v>
      </c>
    </row>
    <row r="489" spans="1:53" x14ac:dyDescent="0.25">
      <c r="A489" s="47" t="s">
        <v>1446</v>
      </c>
      <c r="B489" t="s">
        <v>1461</v>
      </c>
      <c r="C489" t="s">
        <v>1462</v>
      </c>
      <c r="D489" s="3" t="str">
        <f t="shared" si="48"/>
        <v>???</v>
      </c>
      <c r="E489" s="62" t="s">
        <v>1834</v>
      </c>
      <c r="F489" t="s">
        <v>1490</v>
      </c>
      <c r="G489" s="8" t="s">
        <v>1647</v>
      </c>
      <c r="I489" t="s">
        <v>97</v>
      </c>
      <c r="J489" t="s">
        <v>97</v>
      </c>
      <c r="K489">
        <v>270</v>
      </c>
      <c r="L489">
        <v>270</v>
      </c>
      <c r="M489">
        <v>270</v>
      </c>
      <c r="N489">
        <v>0</v>
      </c>
      <c r="O489" s="70" t="s">
        <v>447</v>
      </c>
      <c r="P489" s="3">
        <f>IF(AND(G489&lt;&gt;"LIBSETS_SETTYPE_BATTLEGROUND",G489&lt;&gt;"LIBSETS_SETTYPE_SPECIAL",G489&lt;&gt;"LIBSETS_SETTYPE_MYTHIC"), IF(Q489&lt;&gt;"",VLOOKUP(Q489,'ESO zone constants'!$D$3:$H$9999,5,FALSE),""),"")</f>
        <v>635</v>
      </c>
      <c r="Q489" t="str">
        <f>IF(AND(O489&lt;&gt;"",NOT(ISERROR(O489))),O489, IF(AND(K489&lt;&gt;"",K489&gt;0,NOT(ISERROR(K489))),VLOOKUP(K489,'ESO wayshrine node constants'!$A$3:$D$9986,4,FALSE),""))</f>
        <v>Dragonstar Arena</v>
      </c>
      <c r="S489" s="19" t="str">
        <f>IF(AND(R489&lt;&gt;"",NOT(ISERROR(R489))),R489,IF(P489&lt;&gt;"",IF(NOT(ISERROR(VLOOKUP(P489,'ESO Dungeon constants'!$D$3:$H$9999,5,FALSE))),VLOOKUP(P489,'ESO Dungeon constants'!$D$3:$I$9999,6,FALSE),VLOOKUP(P489,'ESO zone constants'!$H$3:$K$9985,4,FALSE)),""))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constants'!$D$3:$H$4951,5,FALSE),""),""),"")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constants'!$D$3:$H$4951,5,FALSE),""),""),"")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constants'!$D$3:$H$4951,5,FALSE),""),""),"")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constants'!$D$3:$H$4951,5,FALSE),""),""),"")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constants'!$D$3:$H$4951,5,FALSE),""),""),"")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9"/>
        <v>--[???] = {wayshrines={270,270,270,}, dlcId=DLC_BASE_GAME</v>
      </c>
      <c r="AX489" s="21" t="str">
        <f t="shared" si="50"/>
        <v>, zoneIds={635}, veteran=false</v>
      </c>
      <c r="AY489" s="21" t="str">
        <f t="shared" si="51"/>
        <v>, setType=LIBSETS_SETTYPE_ARENA</v>
      </c>
      <c r="AZ489" s="21" t="str">
        <f t="shared" si="52"/>
        <v>, dropMechanic={LIBSETS_DROP_MECHANIC_ARENA_STAGE_CHEST}},</v>
      </c>
      <c r="BA489" s="21" t="str">
        <f t="shared" si="53"/>
        <v xml:space="preserve"> --The Master's Bow / Bogen des Meisters   [Dragonstar Arena]</v>
      </c>
    </row>
    <row r="490" spans="1:53" x14ac:dyDescent="0.25">
      <c r="A490" s="5" t="s">
        <v>1446</v>
      </c>
      <c r="B490" t="s">
        <v>1465</v>
      </c>
      <c r="C490" t="s">
        <v>1466</v>
      </c>
      <c r="D490" s="3" t="str">
        <f t="shared" si="48"/>
        <v>???</v>
      </c>
      <c r="E490" s="62" t="s">
        <v>1834</v>
      </c>
      <c r="F490" t="s">
        <v>1490</v>
      </c>
      <c r="G490" s="8" t="s">
        <v>1647</v>
      </c>
      <c r="I490" t="s">
        <v>97</v>
      </c>
      <c r="J490" t="s">
        <v>97</v>
      </c>
      <c r="K490">
        <v>270</v>
      </c>
      <c r="L490">
        <v>270</v>
      </c>
      <c r="M490">
        <v>270</v>
      </c>
      <c r="N490">
        <v>0</v>
      </c>
      <c r="O490" s="70" t="s">
        <v>447</v>
      </c>
      <c r="P490" s="3">
        <f>IF(AND(G490&lt;&gt;"LIBSETS_SETTYPE_BATTLEGROUND",G490&lt;&gt;"LIBSETS_SETTYPE_SPECIAL",G490&lt;&gt;"LIBSETS_SETTYPE_MYTHIC"), IF(Q490&lt;&gt;"",VLOOKUP(Q490,'ESO zone constants'!$D$3:$H$9999,5,FALSE),""),"")</f>
        <v>635</v>
      </c>
      <c r="Q490" t="str">
        <f>IF(AND(O490&lt;&gt;"",NOT(ISERROR(O490))),O490, IF(AND(K490&lt;&gt;"",K490&gt;0,NOT(ISERROR(K490))),VLOOKUP(K490,'ESO wayshrine node constants'!$A$3:$D$9986,4,FALSE),""))</f>
        <v>Dragonstar Arena</v>
      </c>
      <c r="S490" s="19" t="str">
        <f>IF(AND(R490&lt;&gt;"",NOT(ISERROR(R490))),R490,IF(P490&lt;&gt;"",IF(NOT(ISERROR(VLOOKUP(P490,'ESO Dungeon constants'!$D$3:$H$9999,5,FALSE))),VLOOKUP(P490,'ESO Dungeon constants'!$D$3:$I$9999,6,FALSE),VLOOKUP(P490,'ESO zone constants'!$H$3:$K$9985,4,FALSE)),""))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constants'!$D$3:$H$4951,5,FALSE),""),""),"")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constants'!$D$3:$H$4951,5,FALSE),""),""),"")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constants'!$D$3:$H$4951,5,FALSE),""),""),"")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constants'!$D$3:$H$4951,5,FALSE),""),""),"")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constants'!$D$3:$H$4951,5,FALSE),""),""),"")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9"/>
        <v>--[???] = {wayshrines={270,270,270,}, dlcId=DLC_BASE_GAME</v>
      </c>
      <c r="AX490" s="21" t="str">
        <f t="shared" si="50"/>
        <v>, zoneIds={635}, veteran=false</v>
      </c>
      <c r="AY490" s="21" t="str">
        <f t="shared" si="51"/>
        <v>, setType=LIBSETS_SETTYPE_ARENA</v>
      </c>
      <c r="AZ490" s="21" t="str">
        <f t="shared" si="52"/>
        <v>, dropMechanic={LIBSETS_DROP_MECHANIC_ARENA_STAGE_CHEST}},</v>
      </c>
      <c r="BA490" s="21" t="str">
        <f t="shared" si="53"/>
        <v xml:space="preserve"> --The Master's Dagger / Dolch des Meisters   [Dragonstar Arena]</v>
      </c>
    </row>
    <row r="491" spans="1:53" x14ac:dyDescent="0.25">
      <c r="A491" s="5" t="s">
        <v>1446</v>
      </c>
      <c r="B491" t="s">
        <v>1453</v>
      </c>
      <c r="C491" t="s">
        <v>1454</v>
      </c>
      <c r="D491" s="3" t="str">
        <f t="shared" si="48"/>
        <v>???</v>
      </c>
      <c r="E491" s="62" t="s">
        <v>1834</v>
      </c>
      <c r="F491" t="s">
        <v>1490</v>
      </c>
      <c r="G491" s="8" t="s">
        <v>1647</v>
      </c>
      <c r="I491" t="s">
        <v>97</v>
      </c>
      <c r="J491" t="s">
        <v>97</v>
      </c>
      <c r="K491">
        <v>270</v>
      </c>
      <c r="L491">
        <v>270</v>
      </c>
      <c r="M491">
        <v>270</v>
      </c>
      <c r="N491">
        <v>0</v>
      </c>
      <c r="O491" s="70" t="s">
        <v>447</v>
      </c>
      <c r="P491" s="3">
        <f>IF(AND(G491&lt;&gt;"LIBSETS_SETTYPE_BATTLEGROUND",G491&lt;&gt;"LIBSETS_SETTYPE_SPECIAL",G491&lt;&gt;"LIBSETS_SETTYPE_MYTHIC"), IF(Q491&lt;&gt;"",VLOOKUP(Q491,'ESO zone constants'!$D$3:$H$9999,5,FALSE),""),"")</f>
        <v>635</v>
      </c>
      <c r="Q491" t="str">
        <f>IF(AND(O491&lt;&gt;"",NOT(ISERROR(O491))),O491, IF(AND(K491&lt;&gt;"",K491&gt;0,NOT(ISERROR(K491))),VLOOKUP(K491,'ESO wayshrine node constants'!$A$3:$D$9986,4,FALSE),""))</f>
        <v>Dragonstar Arena</v>
      </c>
      <c r="S491" s="19" t="str">
        <f>IF(AND(R491&lt;&gt;"",NOT(ISERROR(R491))),R491,IF(P491&lt;&gt;"",IF(NOT(ISERROR(VLOOKUP(P491,'ESO Dungeon constants'!$D$3:$H$9999,5,FALSE))),VLOOKUP(P491,'ESO Dungeon constants'!$D$3:$I$9999,6,FALSE),VLOOKUP(P491,'ESO zone constants'!$H$3:$K$9985,4,FALSE)),""))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constants'!$D$3:$H$4951,5,FALSE),""),""),"")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constants'!$D$3:$H$4951,5,FALSE),""),""),"")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constants'!$D$3:$H$4951,5,FALSE),""),""),"")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constants'!$D$3:$H$4951,5,FALSE),""),""),"")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constants'!$D$3:$H$4951,5,FALSE),""),""),"")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9"/>
        <v>--[???] = {wayshrines={270,270,270,}, dlcId=DLC_BASE_GAME</v>
      </c>
      <c r="AX491" s="21" t="str">
        <f t="shared" si="50"/>
        <v>, zoneIds={635}, veteran=false</v>
      </c>
      <c r="AY491" s="21" t="str">
        <f t="shared" si="51"/>
        <v>, setType=LIBSETS_SETTYPE_ARENA</v>
      </c>
      <c r="AZ491" s="21" t="str">
        <f t="shared" si="52"/>
        <v>, dropMechanic={LIBSETS_DROP_MECHANIC_ARENA_STAGE_CHEST}},</v>
      </c>
      <c r="BA491" s="21" t="str">
        <f t="shared" si="53"/>
        <v xml:space="preserve"> --The Master's Greatsword / Bidenhänder des Meisters   [Dragonstar Arena]</v>
      </c>
    </row>
    <row r="492" spans="1:53" x14ac:dyDescent="0.25">
      <c r="A492" s="5" t="s">
        <v>1446</v>
      </c>
      <c r="B492" t="s">
        <v>1467</v>
      </c>
      <c r="C492" t="s">
        <v>1468</v>
      </c>
      <c r="D492" s="3" t="str">
        <f t="shared" si="48"/>
        <v>???</v>
      </c>
      <c r="E492" s="62" t="s">
        <v>1834</v>
      </c>
      <c r="F492" t="s">
        <v>1490</v>
      </c>
      <c r="G492" s="8" t="s">
        <v>1647</v>
      </c>
      <c r="H492" s="43"/>
      <c r="I492" t="s">
        <v>97</v>
      </c>
      <c r="J492" t="s">
        <v>97</v>
      </c>
      <c r="K492">
        <v>270</v>
      </c>
      <c r="L492">
        <v>270</v>
      </c>
      <c r="M492">
        <v>270</v>
      </c>
      <c r="N492">
        <v>0</v>
      </c>
      <c r="O492" s="70" t="s">
        <v>447</v>
      </c>
      <c r="P492" s="3">
        <f>IF(AND(G492&lt;&gt;"LIBSETS_SETTYPE_BATTLEGROUND",G492&lt;&gt;"LIBSETS_SETTYPE_SPECIAL",G492&lt;&gt;"LIBSETS_SETTYPE_MYTHIC"), IF(Q492&lt;&gt;"",VLOOKUP(Q492,'ESO zone constants'!$D$3:$H$9999,5,FALSE),""),"")</f>
        <v>635</v>
      </c>
      <c r="Q492" t="str">
        <f>IF(AND(O492&lt;&gt;"",NOT(ISERROR(O492))),O492, IF(AND(K492&lt;&gt;"",K492&gt;0,NOT(ISERROR(K492))),VLOOKUP(K492,'ESO wayshrine node constants'!$A$3:$D$9986,4,FALSE),""))</f>
        <v>Dragonstar Arena</v>
      </c>
      <c r="S492" s="19" t="str">
        <f>IF(AND(R492&lt;&gt;"",NOT(ISERROR(R492))),R492,IF(P492&lt;&gt;"",IF(NOT(ISERROR(VLOOKUP(P492,'ESO Dungeon constants'!$D$3:$H$9999,5,FALSE))),VLOOKUP(P492,'ESO Dungeon constants'!$D$3:$I$9999,6,FALSE),VLOOKUP(P492,'ESO zone constants'!$H$3:$K$9985,4,FALSE)),""))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constants'!$D$3:$H$4951,5,FALSE),""),""),"")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constants'!$D$3:$H$4951,5,FALSE),""),""),"")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constants'!$D$3:$H$4951,5,FALSE),""),""),"")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constants'!$D$3:$H$4951,5,FALSE),""),""),"")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constants'!$D$3:$H$4951,5,FALSE),""),""),"")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49"/>
        <v>--[???] = {wayshrines={270,270,270,}, dlcId=DLC_BASE_GAME</v>
      </c>
      <c r="AX492" s="21" t="str">
        <f t="shared" si="50"/>
        <v>, zoneIds={635}, veteran=false</v>
      </c>
      <c r="AY492" s="21" t="str">
        <f t="shared" si="51"/>
        <v>, setType=LIBSETS_SETTYPE_ARENA</v>
      </c>
      <c r="AZ492" s="21" t="str">
        <f t="shared" si="52"/>
        <v>, dropMechanic={LIBSETS_DROP_MECHANIC_ARENA_STAGE_CHEST}},</v>
      </c>
      <c r="BA492" s="21" t="str">
        <f t="shared" si="53"/>
        <v xml:space="preserve"> --The Master's Ice Staff / Eisstab des Meisters   [Dragonstar Arena]</v>
      </c>
    </row>
    <row r="493" spans="1:53" x14ac:dyDescent="0.25">
      <c r="A493" s="5" t="s">
        <v>1446</v>
      </c>
      <c r="B493" t="s">
        <v>1471</v>
      </c>
      <c r="C493" t="s">
        <v>1472</v>
      </c>
      <c r="D493" s="3" t="str">
        <f t="shared" si="48"/>
        <v>???</v>
      </c>
      <c r="E493" s="62" t="s">
        <v>1834</v>
      </c>
      <c r="F493" t="s">
        <v>1490</v>
      </c>
      <c r="G493" s="8" t="s">
        <v>1647</v>
      </c>
      <c r="I493" t="s">
        <v>97</v>
      </c>
      <c r="J493" t="s">
        <v>97</v>
      </c>
      <c r="K493">
        <v>270</v>
      </c>
      <c r="L493">
        <v>270</v>
      </c>
      <c r="M493">
        <v>270</v>
      </c>
      <c r="N493">
        <v>0</v>
      </c>
      <c r="O493" s="70" t="s">
        <v>447</v>
      </c>
      <c r="P493" s="3">
        <f>IF(AND(G493&lt;&gt;"LIBSETS_SETTYPE_BATTLEGROUND",G493&lt;&gt;"LIBSETS_SETTYPE_SPECIAL",G493&lt;&gt;"LIBSETS_SETTYPE_MYTHIC"), IF(Q493&lt;&gt;"",VLOOKUP(Q493,'ESO zone constants'!$D$3:$H$9999,5,FALSE),""),"")</f>
        <v>635</v>
      </c>
      <c r="Q493" t="str">
        <f>IF(AND(O493&lt;&gt;"",NOT(ISERROR(O493))),O493, IF(AND(K493&lt;&gt;"",K493&gt;0,NOT(ISERROR(K493))),VLOOKUP(K493,'ESO wayshrine node constants'!$A$3:$D$9986,4,FALSE),""))</f>
        <v>Dragonstar Arena</v>
      </c>
      <c r="S493" s="19" t="str">
        <f>IF(AND(R493&lt;&gt;"",NOT(ISERROR(R493))),R493,IF(P493&lt;&gt;"",IF(NOT(ISERROR(VLOOKUP(P493,'ESO Dungeon constants'!$D$3:$H$9999,5,FALSE))),VLOOKUP(P493,'ESO Dungeon constants'!$D$3:$I$9999,6,FALSE),VLOOKUP(P493,'ESO zone constants'!$H$3:$K$9985,4,FALSE)),""))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constants'!$D$3:$H$4951,5,FALSE),""),""),"")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constants'!$D$3:$H$4951,5,FALSE),""),""),"")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constants'!$D$3:$H$4951,5,FALSE),""),""),"")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constants'!$D$3:$H$4951,5,FALSE),""),""),"")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constants'!$D$3:$H$4951,5,FALSE),""),""),"")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9"/>
        <v>--[???] = {wayshrines={270,270,270,}, dlcId=DLC_BASE_GAME</v>
      </c>
      <c r="AX493" s="21" t="str">
        <f t="shared" si="50"/>
        <v>, zoneIds={635}, veteran=false</v>
      </c>
      <c r="AY493" s="21" t="str">
        <f t="shared" si="51"/>
        <v>, setType=LIBSETS_SETTYPE_ARENA</v>
      </c>
      <c r="AZ493" s="21" t="str">
        <f t="shared" si="52"/>
        <v>, dropMechanic={LIBSETS_DROP_MECHANIC_ARENA_STAGE_CHEST}},</v>
      </c>
      <c r="BA493" s="21" t="str">
        <f t="shared" si="53"/>
        <v xml:space="preserve"> --The Master's Inferno Staff / Flammenstab des Meisters   [Dragonstar Arena]</v>
      </c>
    </row>
    <row r="494" spans="1:53" x14ac:dyDescent="0.25">
      <c r="A494" s="5" t="s">
        <v>1446</v>
      </c>
      <c r="B494" t="s">
        <v>1457</v>
      </c>
      <c r="C494" t="s">
        <v>1458</v>
      </c>
      <c r="D494" s="3" t="str">
        <f t="shared" si="48"/>
        <v>???</v>
      </c>
      <c r="E494" s="62" t="s">
        <v>1834</v>
      </c>
      <c r="F494" t="s">
        <v>1490</v>
      </c>
      <c r="G494" s="8" t="s">
        <v>1647</v>
      </c>
      <c r="I494" t="s">
        <v>97</v>
      </c>
      <c r="J494" t="s">
        <v>97</v>
      </c>
      <c r="K494">
        <v>270</v>
      </c>
      <c r="L494">
        <v>270</v>
      </c>
      <c r="M494">
        <v>270</v>
      </c>
      <c r="N494">
        <v>0</v>
      </c>
      <c r="O494" s="70" t="s">
        <v>447</v>
      </c>
      <c r="P494" s="3">
        <f>IF(AND(G494&lt;&gt;"LIBSETS_SETTYPE_BATTLEGROUND",G494&lt;&gt;"LIBSETS_SETTYPE_SPECIAL",G494&lt;&gt;"LIBSETS_SETTYPE_MYTHIC"), IF(Q494&lt;&gt;"",VLOOKUP(Q494,'ESO zone constants'!$D$3:$H$9999,5,FALSE),""),"")</f>
        <v>635</v>
      </c>
      <c r="Q494" t="str">
        <f>IF(AND(O494&lt;&gt;"",NOT(ISERROR(O494))),O494, IF(AND(K494&lt;&gt;"",K494&gt;0,NOT(ISERROR(K494))),VLOOKUP(K494,'ESO wayshrine node constants'!$A$3:$D$9986,4,FALSE),""))</f>
        <v>Dragonstar Arena</v>
      </c>
      <c r="S494" s="19" t="str">
        <f>IF(AND(R494&lt;&gt;"",NOT(ISERROR(R494))),R494,IF(P494&lt;&gt;"",IF(NOT(ISERROR(VLOOKUP(P494,'ESO Dungeon constants'!$D$3:$H$9999,5,FALSE))),VLOOKUP(P494,'ESO Dungeon constants'!$D$3:$I$9999,6,FALSE),VLOOKUP(P494,'ESO zone constants'!$H$3:$K$9985,4,FALSE)),""))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constants'!$D$3:$H$4951,5,FALSE),""),""),"")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constants'!$D$3:$H$4951,5,FALSE),""),""),"")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constants'!$D$3:$H$4951,5,FALSE),""),""),"")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constants'!$D$3:$H$4951,5,FALSE),""),""),"")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constants'!$D$3:$H$4951,5,FALSE),""),""),"")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9"/>
        <v>--[???] = {wayshrines={270,270,270,}, dlcId=DLC_BASE_GAME</v>
      </c>
      <c r="AX494" s="21" t="str">
        <f t="shared" si="50"/>
        <v>, zoneIds={635}, veteran=false</v>
      </c>
      <c r="AY494" s="21" t="str">
        <f t="shared" si="51"/>
        <v>, setType=LIBSETS_SETTYPE_ARENA</v>
      </c>
      <c r="AZ494" s="21" t="str">
        <f t="shared" si="52"/>
        <v>, dropMechanic={LIBSETS_DROP_MECHANIC_ARENA_STAGE_CHEST}},</v>
      </c>
      <c r="BA494" s="21" t="str">
        <f t="shared" si="53"/>
        <v xml:space="preserve"> --The Master's Lightning Staff / Blitzstab des Meisters   [Dragonstar Arena]</v>
      </c>
    </row>
    <row r="495" spans="1:53" x14ac:dyDescent="0.25">
      <c r="A495" s="5" t="s">
        <v>1446</v>
      </c>
      <c r="B495" t="s">
        <v>1494</v>
      </c>
      <c r="C495" t="s">
        <v>1495</v>
      </c>
      <c r="D495" s="3" t="str">
        <f t="shared" si="48"/>
        <v>???</v>
      </c>
      <c r="E495" s="62" t="s">
        <v>1834</v>
      </c>
      <c r="F495" t="s">
        <v>1490</v>
      </c>
      <c r="G495" s="8" t="s">
        <v>1647</v>
      </c>
      <c r="I495" t="s">
        <v>97</v>
      </c>
      <c r="J495" t="s">
        <v>97</v>
      </c>
      <c r="K495">
        <v>270</v>
      </c>
      <c r="L495">
        <v>270</v>
      </c>
      <c r="M495">
        <v>270</v>
      </c>
      <c r="N495">
        <v>0</v>
      </c>
      <c r="O495" s="70" t="s">
        <v>447</v>
      </c>
      <c r="P495" s="3">
        <f>IF(AND(G495&lt;&gt;"LIBSETS_SETTYPE_BATTLEGROUND",G495&lt;&gt;"LIBSETS_SETTYPE_SPECIAL",G495&lt;&gt;"LIBSETS_SETTYPE_MYTHIC"), IF(Q495&lt;&gt;"",VLOOKUP(Q495,'ESO zone constants'!$D$3:$H$9999,5,FALSE),""),"")</f>
        <v>635</v>
      </c>
      <c r="Q495" t="str">
        <f>IF(AND(O495&lt;&gt;"",NOT(ISERROR(O495))),O495, IF(AND(K495&lt;&gt;"",K495&gt;0,NOT(ISERROR(K495))),VLOOKUP(K495,'ESO wayshrine node constants'!$A$3:$D$9986,4,FALSE),""))</f>
        <v>Dragonstar Arena</v>
      </c>
      <c r="S495" s="19" t="str">
        <f>IF(AND(R495&lt;&gt;"",NOT(ISERROR(R495))),R495,IF(P495&lt;&gt;"",IF(NOT(ISERROR(VLOOKUP(P495,'ESO Dungeon constants'!$D$3:$H$9999,5,FALSE))),VLOOKUP(P495,'ESO Dungeon constants'!$D$3:$I$9999,6,FALSE),VLOOKUP(P495,'ESO zone constants'!$H$3:$K$9985,4,FALSE)),""))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constants'!$D$3:$H$4951,5,FALSE),""),""),"")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constants'!$D$3:$H$4951,5,FALSE),""),""),"")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constants'!$D$3:$H$4951,5,FALSE),""),""),"")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constants'!$D$3:$H$4951,5,FALSE),""),""),"")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constants'!$D$3:$H$4951,5,FALSE),""),""),"")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9"/>
        <v>--[???] = {wayshrines={270,270,270,}, dlcId=DLC_BASE_GAME</v>
      </c>
      <c r="AX495" s="21" t="str">
        <f t="shared" si="50"/>
        <v>, zoneIds={635}, veteran=false</v>
      </c>
      <c r="AY495" s="21" t="str">
        <f t="shared" si="51"/>
        <v>, setType=LIBSETS_SETTYPE_ARENA</v>
      </c>
      <c r="AZ495" s="21" t="str">
        <f t="shared" si="52"/>
        <v>, dropMechanic={LIBSETS_DROP_MECHANIC_ARENA_STAGE_CHEST}},</v>
      </c>
      <c r="BA495" s="21" t="str">
        <f t="shared" si="53"/>
        <v xml:space="preserve"> --The Master's Mace / Keule des Meisters   [Dragonstar Arena]</v>
      </c>
    </row>
    <row r="496" spans="1:53" x14ac:dyDescent="0.25">
      <c r="A496" s="5" t="s">
        <v>1446</v>
      </c>
      <c r="B496" t="s">
        <v>1501</v>
      </c>
      <c r="C496" t="s">
        <v>1503</v>
      </c>
      <c r="D496" s="3" t="str">
        <f t="shared" si="48"/>
        <v>???</v>
      </c>
      <c r="E496" s="62" t="s">
        <v>1834</v>
      </c>
      <c r="F496" t="s">
        <v>1490</v>
      </c>
      <c r="G496" s="8" t="s">
        <v>1647</v>
      </c>
      <c r="H496" s="43"/>
      <c r="I496" t="s">
        <v>97</v>
      </c>
      <c r="J496" t="s">
        <v>97</v>
      </c>
      <c r="K496">
        <v>270</v>
      </c>
      <c r="L496">
        <v>270</v>
      </c>
      <c r="M496">
        <v>270</v>
      </c>
      <c r="N496">
        <v>0</v>
      </c>
      <c r="O496" s="70" t="s">
        <v>447</v>
      </c>
      <c r="P496" s="3">
        <f>IF(AND(G496&lt;&gt;"LIBSETS_SETTYPE_BATTLEGROUND",G496&lt;&gt;"LIBSETS_SETTYPE_SPECIAL",G496&lt;&gt;"LIBSETS_SETTYPE_MYTHIC"), IF(Q496&lt;&gt;"",VLOOKUP(Q496,'ESO zone constants'!$D$3:$H$9999,5,FALSE),""),"")</f>
        <v>635</v>
      </c>
      <c r="Q496" t="str">
        <f>IF(AND(O496&lt;&gt;"",NOT(ISERROR(O496))),O496, IF(AND(K496&lt;&gt;"",K496&gt;0,NOT(ISERROR(K496))),VLOOKUP(K496,'ESO wayshrine node constants'!$A$3:$D$9986,4,FALSE),""))</f>
        <v>Dragonstar Arena</v>
      </c>
      <c r="S496" s="19" t="str">
        <f>IF(AND(R496&lt;&gt;"",NOT(ISERROR(R496))),R496,IF(P496&lt;&gt;"",IF(NOT(ISERROR(VLOOKUP(P496,'ESO Dungeon constants'!$D$3:$H$9999,5,FALSE))),VLOOKUP(P496,'ESO Dungeon constants'!$D$3:$I$9999,6,FALSE),VLOOKUP(P496,'ESO zone constants'!$H$3:$K$9985,4,FALSE)),""))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constants'!$D$3:$H$4951,5,FALSE),""),""),"")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constants'!$D$3:$H$4951,5,FALSE),""),""),"")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constants'!$D$3:$H$4951,5,FALSE),""),""),"")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constants'!$D$3:$H$4951,5,FALSE),""),""),"")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constants'!$D$3:$H$4951,5,FALSE),""),""),"")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9"/>
        <v>--[???] = {wayshrines={270,270,270,}, dlcId=DLC_BASE_GAME</v>
      </c>
      <c r="AX496" s="21" t="str">
        <f t="shared" si="50"/>
        <v>, zoneIds={635}, veteran=false</v>
      </c>
      <c r="AY496" s="21" t="str">
        <f t="shared" si="51"/>
        <v>, setType=LIBSETS_SETTYPE_ARENA</v>
      </c>
      <c r="AZ496" s="21" t="str">
        <f t="shared" si="52"/>
        <v>, dropMechanic={LIBSETS_DROP_MECHANIC_ARENA_STAGE_CHEST}},</v>
      </c>
      <c r="BA496" s="21" t="str">
        <f t="shared" si="53"/>
        <v xml:space="preserve"> --The Master's Maul / Streitkolben des Meisters   [Dragonstar Arena]</v>
      </c>
    </row>
    <row r="497" spans="1:53" x14ac:dyDescent="0.25">
      <c r="A497" s="5" t="s">
        <v>1446</v>
      </c>
      <c r="B497" t="s">
        <v>1477</v>
      </c>
      <c r="C497" t="s">
        <v>1478</v>
      </c>
      <c r="D497" s="3" t="str">
        <f t="shared" si="48"/>
        <v>???</v>
      </c>
      <c r="E497" s="62" t="s">
        <v>1834</v>
      </c>
      <c r="F497" t="s">
        <v>1490</v>
      </c>
      <c r="G497" s="8" t="s">
        <v>1647</v>
      </c>
      <c r="I497" t="s">
        <v>97</v>
      </c>
      <c r="J497" t="s">
        <v>97</v>
      </c>
      <c r="K497">
        <v>270</v>
      </c>
      <c r="L497">
        <v>270</v>
      </c>
      <c r="M497">
        <v>270</v>
      </c>
      <c r="N497" s="43">
        <v>0</v>
      </c>
      <c r="O497" s="70" t="s">
        <v>447</v>
      </c>
      <c r="P497" s="3">
        <f>IF(AND(G497&lt;&gt;"LIBSETS_SETTYPE_BATTLEGROUND",G497&lt;&gt;"LIBSETS_SETTYPE_SPECIAL",G497&lt;&gt;"LIBSETS_SETTYPE_MYTHIC"), IF(Q497&lt;&gt;"",VLOOKUP(Q497,'ESO zone constants'!$D$3:$H$9999,5,FALSE),""),"")</f>
        <v>635</v>
      </c>
      <c r="Q497" t="str">
        <f>IF(AND(O497&lt;&gt;"",NOT(ISERROR(O497))),O497, IF(AND(K497&lt;&gt;"",K497&gt;0,NOT(ISERROR(K497))),VLOOKUP(K497,'ESO wayshrine node constants'!$A$3:$D$9986,4,FALSE),""))</f>
        <v>Dragonstar Arena</v>
      </c>
      <c r="S497" s="19" t="str">
        <f>IF(AND(R497&lt;&gt;"",NOT(ISERROR(R497))),R497,IF(P497&lt;&gt;"",IF(NOT(ISERROR(VLOOKUP(P497,'ESO Dungeon constants'!$D$3:$H$9999,5,FALSE))),VLOOKUP(P497,'ESO Dungeon constants'!$D$3:$I$9999,6,FALSE),VLOOKUP(P497,'ESO zone constants'!$H$3:$K$9985,4,FALSE)),""))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constants'!$D$3:$H$4951,5,FALSE),""),""),"")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constants'!$D$3:$H$4951,5,FALSE),""),""),"")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constants'!$D$3:$H$4951,5,FALSE),""),""),"")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constants'!$D$3:$H$4951,5,FALSE),""),""),"")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constants'!$D$3:$H$4951,5,FALSE),""),""),"")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9"/>
        <v>--[???] = {wayshrines={270,270,270,}, dlcId=DLC_BASE_GAME</v>
      </c>
      <c r="AX497" s="21" t="str">
        <f t="shared" si="50"/>
        <v>, zoneIds={635}, veteran=false</v>
      </c>
      <c r="AY497" s="21" t="str">
        <f t="shared" si="51"/>
        <v>, setType=LIBSETS_SETTYPE_ARENA</v>
      </c>
      <c r="AZ497" s="21" t="str">
        <f t="shared" si="52"/>
        <v>, dropMechanic={LIBSETS_DROP_MECHANIC_ARENA_STAGE_CHEST}},</v>
      </c>
      <c r="BA497" s="21" t="str">
        <f t="shared" si="53"/>
        <v xml:space="preserve"> --The Master's Restoration Staff / Heilungsstab des Meisters   [Dragonstar Arena]</v>
      </c>
    </row>
    <row r="498" spans="1:53" x14ac:dyDescent="0.25">
      <c r="A498" s="5" t="s">
        <v>1446</v>
      </c>
      <c r="B498" t="s">
        <v>1496</v>
      </c>
      <c r="C498" t="s">
        <v>1497</v>
      </c>
      <c r="D498" s="3" t="str">
        <f t="shared" si="48"/>
        <v>???</v>
      </c>
      <c r="E498" s="62" t="s">
        <v>1834</v>
      </c>
      <c r="F498" t="s">
        <v>1490</v>
      </c>
      <c r="G498" s="8" t="s">
        <v>1647</v>
      </c>
      <c r="I498" t="s">
        <v>97</v>
      </c>
      <c r="J498" t="s">
        <v>97</v>
      </c>
      <c r="K498">
        <v>270</v>
      </c>
      <c r="L498">
        <v>270</v>
      </c>
      <c r="M498">
        <v>270</v>
      </c>
      <c r="N498" s="43">
        <v>0</v>
      </c>
      <c r="O498" s="70" t="s">
        <v>447</v>
      </c>
      <c r="P498" s="3">
        <f>IF(AND(G498&lt;&gt;"LIBSETS_SETTYPE_BATTLEGROUND",G498&lt;&gt;"LIBSETS_SETTYPE_SPECIAL",G498&lt;&gt;"LIBSETS_SETTYPE_MYTHIC"), IF(Q498&lt;&gt;"",VLOOKUP(Q498,'ESO zone constants'!$D$3:$H$9999,5,FALSE),""),"")</f>
        <v>635</v>
      </c>
      <c r="Q498" t="str">
        <f>IF(AND(O498&lt;&gt;"",NOT(ISERROR(O498))),O498, IF(AND(K498&lt;&gt;"",K498&gt;0,NOT(ISERROR(K498))),VLOOKUP(K498,'ESO wayshrine node constants'!$A$3:$D$9986,4,FALSE),""))</f>
        <v>Dragonstar Arena</v>
      </c>
      <c r="S498" s="19" t="str">
        <f>IF(AND(R498&lt;&gt;"",NOT(ISERROR(R498))),R498,IF(P498&lt;&gt;"",IF(NOT(ISERROR(VLOOKUP(P498,'ESO Dungeon constants'!$D$3:$H$9999,5,FALSE))),VLOOKUP(P498,'ESO Dungeon constants'!$D$3:$I$9999,6,FALSE),VLOOKUP(P498,'ESO zone constants'!$H$3:$K$9985,4,FALSE)),""))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constants'!$D$3:$H$4951,5,FALSE),""),""),"")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constants'!$D$3:$H$4951,5,FALSE),""),""),"")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constants'!$D$3:$H$4951,5,FALSE),""),""),"")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constants'!$D$3:$H$4951,5,FALSE),""),""),"")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constants'!$D$3:$H$4951,5,FALSE),""),""),"")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9"/>
        <v>--[???] = {wayshrines={270,270,270,}, dlcId=DLC_BASE_GAME</v>
      </c>
      <c r="AX498" s="21" t="str">
        <f t="shared" si="50"/>
        <v>, zoneIds={635}, veteran=false</v>
      </c>
      <c r="AY498" s="21" t="str">
        <f t="shared" si="51"/>
        <v>, setType=LIBSETS_SETTYPE_ARENA</v>
      </c>
      <c r="AZ498" s="21" t="str">
        <f t="shared" si="52"/>
        <v>, dropMechanic={LIBSETS_DROP_MECHANIC_ARENA_STAGE_CHEST}},</v>
      </c>
      <c r="BA498" s="21" t="str">
        <f t="shared" si="53"/>
        <v xml:space="preserve"> --The Master's Shield / Schild des Meisters   [Dragonstar Arena]</v>
      </c>
    </row>
    <row r="499" spans="1:53" x14ac:dyDescent="0.25">
      <c r="A499" s="47" t="s">
        <v>1446</v>
      </c>
      <c r="B499" t="s">
        <v>1483</v>
      </c>
      <c r="C499" t="s">
        <v>1484</v>
      </c>
      <c r="D499" s="3" t="str">
        <f t="shared" si="48"/>
        <v>???</v>
      </c>
      <c r="E499" s="62" t="s">
        <v>1834</v>
      </c>
      <c r="F499" t="s">
        <v>1490</v>
      </c>
      <c r="G499" s="8" t="s">
        <v>1647</v>
      </c>
      <c r="I499" t="s">
        <v>97</v>
      </c>
      <c r="J499" t="s">
        <v>97</v>
      </c>
      <c r="K499">
        <v>270</v>
      </c>
      <c r="L499">
        <v>270</v>
      </c>
      <c r="M499">
        <v>270</v>
      </c>
      <c r="N499">
        <v>0</v>
      </c>
      <c r="O499" s="70" t="s">
        <v>447</v>
      </c>
      <c r="P499" s="3">
        <f>IF(AND(G499&lt;&gt;"LIBSETS_SETTYPE_BATTLEGROUND",G499&lt;&gt;"LIBSETS_SETTYPE_SPECIAL",G499&lt;&gt;"LIBSETS_SETTYPE_MYTHIC"), IF(Q499&lt;&gt;"",VLOOKUP(Q499,'ESO zone constants'!$D$3:$H$9999,5,FALSE),""),"")</f>
        <v>635</v>
      </c>
      <c r="Q499" t="str">
        <f>IF(AND(O499&lt;&gt;"",NOT(ISERROR(O499))),O499, IF(AND(K499&lt;&gt;"",K499&gt;0,NOT(ISERROR(K499))),VLOOKUP(K499,'ESO wayshrine node constants'!$A$3:$D$9986,4,FALSE),""))</f>
        <v>Dragonstar Arena</v>
      </c>
      <c r="S499" s="19" t="str">
        <f>IF(AND(R499&lt;&gt;"",NOT(ISERROR(R499))),R499,IF(P499&lt;&gt;"",IF(NOT(ISERROR(VLOOKUP(P499,'ESO Dungeon constants'!$D$3:$H$9999,5,FALSE))),VLOOKUP(P499,'ESO Dungeon constants'!$D$3:$I$9999,6,FALSE),VLOOKUP(P499,'ESO zone constants'!$H$3:$K$9985,4,FALSE)),""))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constants'!$D$3:$H$4951,5,FALSE),""),""),"")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constants'!$D$3:$H$4951,5,FALSE),""),""),"")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constants'!$D$3:$H$4951,5,FALSE),""),""),"")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constants'!$D$3:$H$4951,5,FALSE),""),""),"")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constants'!$D$3:$H$4951,5,FALSE),""),""),"")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9"/>
        <v>--[???] = {wayshrines={270,270,270,}, dlcId=DLC_BASE_GAME</v>
      </c>
      <c r="AX499" s="21" t="str">
        <f t="shared" si="50"/>
        <v>, zoneIds={635}, veteran=false</v>
      </c>
      <c r="AY499" s="21" t="str">
        <f t="shared" si="51"/>
        <v>, setType=LIBSETS_SETTYPE_ARENA</v>
      </c>
      <c r="AZ499" s="21" t="str">
        <f t="shared" si="52"/>
        <v>, dropMechanic={LIBSETS_DROP_MECHANIC_ARENA_STAGE_CHEST}},</v>
      </c>
      <c r="BA499" s="21" t="str">
        <f t="shared" si="53"/>
        <v xml:space="preserve"> --The Master's Sword / Schwert des Meisters   [Dragonstar Arena]</v>
      </c>
    </row>
    <row r="500" spans="1:53" x14ac:dyDescent="0.25">
      <c r="A500" s="5">
        <v>536</v>
      </c>
      <c r="B500" t="s">
        <v>2498</v>
      </c>
      <c r="C500" t="s">
        <v>2497</v>
      </c>
      <c r="D500" s="3">
        <f t="shared" ref="D500:D505" si="54">A500</f>
        <v>536</v>
      </c>
      <c r="G500" s="3" t="s">
        <v>1655</v>
      </c>
      <c r="I500" t="s">
        <v>97</v>
      </c>
      <c r="J500" t="s">
        <v>97</v>
      </c>
      <c r="K500">
        <v>441</v>
      </c>
      <c r="L500">
        <v>441</v>
      </c>
      <c r="M500">
        <v>441</v>
      </c>
      <c r="N500">
        <v>0</v>
      </c>
      <c r="P500" s="3">
        <f>IF(AND(G500&lt;&gt;"LIBSETS_SETTYPE_BATTLEGROUND",G500&lt;&gt;"LIBSETS_SETTYPE_SPECIAL",G500&lt;&gt;"LIBSETS_SETTYPE_MYTHIC"), IF(Q500&lt;&gt;"",VLOOKUP(Q500,'ESO zone constants'!$D$3:$H$9999,5,FALSE),""),"")</f>
        <v>1207</v>
      </c>
      <c r="Q500" t="str">
        <f>IF(AND(O500&lt;&gt;"",NOT(ISERROR(O500))),O500, IF(AND(K500&lt;&gt;"",K500&gt;0,NOT(ISERROR(K500))),VLOOKUP(K500,'ESO wayshrine node constants'!$A$3:$D$9986,4,FALSE),""))</f>
        <v>The Reach</v>
      </c>
      <c r="S500" s="19" t="str">
        <f>IF(AND(R500&lt;&gt;"",NOT(ISERROR(R500))),R500,IF(P500&lt;&gt;"",IF(NOT(ISERROR(VLOOKUP(P500,'ESO Dungeon constants'!$D$3:$H$9999,5,FALSE))),VLOOKUP(P500,'ESO Dungeon constants'!$D$3:$I$9999,6,FALSE),VLOOKUP(P500,'ESO zone constants'!$H$3:$K$9985,4,FALSE)),""))</f>
        <v>DLC_MARKARTH</v>
      </c>
      <c r="T500" s="3" t="str">
        <f>IF(S500&lt;&gt;"",VLOOKUP(S500,'LibSets constants'!$B$4:$C$1000,2,FALSE),"")</f>
        <v>Markarth</v>
      </c>
      <c r="U500" s="33" t="s">
        <v>1742</v>
      </c>
      <c r="V500" s="41" t="str">
        <f>IF(U500&lt;&gt;"",IF(U500&lt;&gt;"LIBSETS_DROP_MECHANIC_MONSTER_NAME",VLOOKUP(U500,'LibSets constants'!$I$4:$L$1000,3,FALSE),""),"")</f>
        <v>Delve bosses have a chance to drop a waist or feet.</v>
      </c>
      <c r="W500" s="44" t="str">
        <f>IF(U500&lt;&gt;"",IF(U500&lt;&gt;"LIBSETS_DROP_MECHANIC_MONSTER_NAME",VLOOKUP(U500,'LibSets constants'!$I$4:$L$1000,4,FALSE),""),"")</f>
        <v>Bosse in Gewölben haben die Chance, eine Taille oder Füße fallen zu lassen.</v>
      </c>
      <c r="X500" s="3" t="str">
        <f>IF(G500&lt;&gt;"LIBSETS_SETTYPE_BATTLEGROUND",IF(G500&lt;&gt;"LIBSETS_SETTYPE_SPECIAL",IF(Y500&lt;&gt;"",VLOOKUP(Y500,'ESO zone constants'!$D$3:$H$4951,5,FALSE),""),""),"")</f>
        <v/>
      </c>
      <c r="Z500" s="42" t="s">
        <v>1742</v>
      </c>
      <c r="AA500" s="41" t="str">
        <f>IF(Z500&lt;&gt;"",IF(Z500&lt;&gt;"LIBSETS_DROP_MECHANIC_MONSTER_NAME",VLOOKUP(Z500,'LibSets constants'!$I$4:$L$1000,3,FALSE),""),"")</f>
        <v>Delve bosses have a chance to drop a waist or feet.</v>
      </c>
      <c r="AB500" s="41" t="str">
        <f>IF(Z500&lt;&gt;"",IF(Z500&lt;&gt;"LIBSETS_DROP_MECHANIC_MONSTER_NAME",VLOOKUP(Z500,'LibSets constants'!$I$4:$L$1000,4,FALSE),""),"")</f>
        <v>Bosse in Gewölben haben die Chance, eine Taille oder Füße fallen zu lassen.</v>
      </c>
      <c r="AC500" s="3" t="str">
        <f>IF(G500&lt;&gt;"LIBSETS_SETTYPE_BATTLEGROUND",IF(G500&lt;&gt;"LIBSETS_SETTYPE_SPECIAL",IF(AD500&lt;&gt;"",VLOOKUP(AD500,'ESO zone constants'!$D$3:$H$4951,5,FALSE),""),""),"")</f>
        <v/>
      </c>
      <c r="AE500" s="42" t="s">
        <v>1744</v>
      </c>
      <c r="AF500" s="41" t="str">
        <f>IF(AE500&lt;&gt;"",IF(AE500&lt;&gt;"LIBSETS_DROP_MECHANIC_MONSTER_NAME",VLOOKUP(AE500,'LibSets constants'!$I$4:$L$1000,3,FALSE),""),"")</f>
        <v>Public dungeon bosses have a chance to drop a shoulder, hand, or weapon.</v>
      </c>
      <c r="AG500" s="41" t="str">
        <f>IF(AE500&lt;&gt;"",IF(AE500&lt;&gt;"LIBSETS_DROP_MECHANIC_MONSTER_NAME",VLOOKUP(AE500,'LibSets constants'!$I$4:$L$1000,4,FALSE),""),"")</f>
        <v>Öffentliche Dungeon-Bosse haben die Möglichkeit, eine Schulter, Handschuhe oder eine Waffe fallen zu lassen.</v>
      </c>
      <c r="AH500" s="3" t="str">
        <f>IF(G500&lt;&gt;"LIBSETS_SETTYPE_BATTLEGROUND",IF(G500&lt;&gt;"LIBSETS_SETTYPE_SPECIAL",IF(AI500&lt;&gt;"",VLOOKUP(AI500,'ESO zone constants'!$D$3:$H$4951,5,FALSE),""),""),"")</f>
        <v/>
      </c>
      <c r="AJ500" s="42" t="s">
        <v>1745</v>
      </c>
      <c r="AK500" s="41" t="str">
        <f>IF(AJ500&lt;&gt;"",IF(AJ500&lt;&gt;"LIBSETS_DROP_MECHANIC_MONSTER_NAME",VLOOKUP(AJ500,'LibSets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0" s="41" t="str">
        <f>IF(AJ500&lt;&gt;"",IF(AJ500&lt;&gt;"LIBSETS_DROP_MECHANIC_MONSTER_NAME",VLOOKUP(AJ500,'LibSets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0" s="3" t="str">
        <f>IF(G500&lt;&gt;"LIBSETS_SETTYPE_BATTLEGROUND",IF(G500&lt;&gt;"LIBSETS_SETTYPE_SPECIAL",IF(AN500&lt;&gt;"",VLOOKUP(AN500,'ESO zone constants'!$D$3:$H$4951,5,FALSE),""),""),"")</f>
        <v/>
      </c>
      <c r="AO500" s="45"/>
      <c r="AP500" s="44" t="str">
        <f>IF(AO500&lt;&gt;"",IF(AO500&lt;&gt;"LIBSETS_DROP_MECHANIC_MONSTER_NAME",VLOOKUP(AO500,'LibSets constants'!$I$4:$L$1000,3,FALSE),""),"")</f>
        <v/>
      </c>
      <c r="AQ500" s="44" t="str">
        <f>IF(AO500&lt;&gt;"",IF(AO500&lt;&gt;"LIBSETS_DROP_MECHANIC_MONSTER_NAME",VLOOKUP(AO500,'LibSets constants'!$I$4:$L$1000,4,FALSE),""),"")</f>
        <v/>
      </c>
      <c r="AR500" s="3" t="str">
        <f>IF(G500&lt;&gt;"LIBSETS_SETTYPE_BATTLEGROUND",IF(G500&lt;&gt;"LIBSETS_SETTYPE_SPECIAL",IF(AS500&lt;&gt;"",VLOOKUP(AS500,'ESO zone constants'!$D$3:$H$4951,5,FALSE),""),""),"")</f>
        <v/>
      </c>
      <c r="AT500" s="45"/>
      <c r="AU500" s="44" t="str">
        <f>IF(AT500&lt;&gt;"",IF(AT500&lt;&gt;"LIBSETS_DROP_MECHANIC_MONSTER_NAME",VLOOKUP(AT500,'LibSets constants'!$I$4:$L$1000,3,FALSE),""),"")</f>
        <v/>
      </c>
      <c r="AV500" s="44" t="str">
        <f>IF(AT500&lt;&gt;"",IF(AT500&lt;&gt;"LIBSETS_DROP_MECHANIC_MONSTER_NAME",VLOOKUP(AT500,'LibSets constants'!$I$4:$L$1000,4,FALSE),""),"")</f>
        <v/>
      </c>
      <c r="AW500" s="21" t="str">
        <f t="shared" ref="AW500:AW505" si="55">IF(A500="???","--","")&amp;IF(F500&lt;&gt;"Not in the game (anymore)",IF(A500&lt;&gt;"",CONCATENATE("[",A500,"] = {wayshrines={")&amp;IF(K500&lt;&gt;"",CONCATENATE(K500,","),"")&amp;IF(L500&lt;&gt;"",CONCATENATE(L500,","),"")&amp;IF(M500&lt;&gt;"",CONCATENATE(M500,","),"")&amp;CONCATENATE("}")&amp;IF(VALUE(N500)&gt;0,CONCATENATE(", traitsNeeded=",N500),"")&amp;CONCATENATE(", dlcId=",IF(S500&lt;&gt;"",S500,"DLC_BASE_GAME")),""),"")</f>
        <v>[536] = {wayshrines={441,441,441,}, dlcId=DLC_MARKARTH</v>
      </c>
      <c r="AX500" s="21" t="str">
        <f t="shared" ref="AX500:AX505" si="56">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zoneIds={1207}, veteran=false</v>
      </c>
      <c r="AY500" s="21" t="str">
        <f t="shared" ref="AY500:AY505" si="57">IF(F500&lt;&gt;"Not in the game (anymore)",IF(A500&lt;&gt;"",", setType="&amp;G500,"")&amp;IF(J500="true",", multiTrialSet=true",""),"")</f>
        <v>, setType=LIBSETS_SETTYPE_OVERLAND</v>
      </c>
      <c r="AZ500" s="21" t="str">
        <f t="shared" ref="AZ500:AZ505" si="58">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 dropMechanic={LIBSETS_DROP_MECHANIC_OVERLAND_BOSS_DELVE,LIBSETS_DROP_MECHANIC_OVERLAND_BOSS_DELVE,LIBSETS_DROP_MECHANIC_OVERLAND_BOSS_PUBLIC_DUNGEON,LIBSETS_DROP_MECHANIC_OVERLAND_CHEST}},</v>
      </c>
      <c r="BA500" s="21" t="str">
        <f t="shared" si="53"/>
        <v xml:space="preserve"> --Radiant Bastion / Strahlende Bastion   [The Reach]</v>
      </c>
    </row>
    <row r="501" spans="1:53" x14ac:dyDescent="0.25">
      <c r="A501" s="5">
        <v>537</v>
      </c>
      <c r="B501" t="s">
        <v>2499</v>
      </c>
      <c r="C501" t="s">
        <v>2521</v>
      </c>
      <c r="D501" s="3">
        <f t="shared" si="54"/>
        <v>537</v>
      </c>
      <c r="G501" s="3" t="s">
        <v>1655</v>
      </c>
      <c r="I501" t="s">
        <v>97</v>
      </c>
      <c r="J501" t="s">
        <v>97</v>
      </c>
      <c r="K501">
        <v>441</v>
      </c>
      <c r="L501">
        <v>441</v>
      </c>
      <c r="M501">
        <v>441</v>
      </c>
      <c r="N501">
        <v>0</v>
      </c>
      <c r="P501" s="3">
        <f>IF(AND(G501&lt;&gt;"LIBSETS_SETTYPE_BATTLEGROUND",G501&lt;&gt;"LIBSETS_SETTYPE_SPECIAL",G501&lt;&gt;"LIBSETS_SETTYPE_MYTHIC"), IF(Q501&lt;&gt;"",VLOOKUP(Q501,'ESO zone constants'!$D$3:$H$9999,5,FALSE),""),"")</f>
        <v>1207</v>
      </c>
      <c r="Q501" t="str">
        <f>IF(AND(O501&lt;&gt;"",NOT(ISERROR(O501))),O501, IF(AND(K501&lt;&gt;"",K501&gt;0,NOT(ISERROR(K501))),VLOOKUP(K501,'ESO wayshrine node constants'!$A$3:$D$9986,4,FALSE),""))</f>
        <v>The Reach</v>
      </c>
      <c r="S501" s="19" t="str">
        <f>IF(AND(R501&lt;&gt;"",NOT(ISERROR(R501))),R501,IF(P501&lt;&gt;"",IF(NOT(ISERROR(VLOOKUP(P501,'ESO Dungeon constants'!$D$3:$H$9999,5,FALSE))),VLOOKUP(P501,'ESO Dungeon constants'!$D$3:$I$9999,6,FALSE),VLOOKUP(P501,'ESO zone constants'!$H$3:$K$9985,4,FALSE)),""))</f>
        <v>DLC_MARKARTH</v>
      </c>
      <c r="T501" s="3" t="str">
        <f>IF(S501&lt;&gt;"",VLOOKUP(S501,'LibSets constants'!$B$4:$C$1000,2,FALSE),"")</f>
        <v>Markarth</v>
      </c>
      <c r="U501" s="33" t="s">
        <v>1742</v>
      </c>
      <c r="V501" s="41" t="str">
        <f>IF(U501&lt;&gt;"",IF(U501&lt;&gt;"LIBSETS_DROP_MECHANIC_MONSTER_NAME",VLOOKUP(U501,'LibSets constants'!$I$4:$L$1000,3,FALSE),""),"")</f>
        <v>Delve bosses have a chance to drop a waist or feet.</v>
      </c>
      <c r="W501" s="44" t="str">
        <f>IF(U501&lt;&gt;"",IF(U501&lt;&gt;"LIBSETS_DROP_MECHANIC_MONSTER_NAME",VLOOKUP(U501,'LibSets constants'!$I$4:$L$1000,4,FALSE),""),"")</f>
        <v>Bosse in Gewölben haben die Chance, eine Taille oder Füße fallen zu lassen.</v>
      </c>
      <c r="X501" s="3" t="str">
        <f>IF(G501&lt;&gt;"LIBSETS_SETTYPE_BATTLEGROUND",IF(G501&lt;&gt;"LIBSETS_SETTYPE_SPECIAL",IF(Y501&lt;&gt;"",VLOOKUP(Y501,'ESO zone constants'!$D$3:$H$4951,5,FALSE),""),""),"")</f>
        <v/>
      </c>
      <c r="Z501" s="42" t="s">
        <v>1742</v>
      </c>
      <c r="AA501" s="41" t="str">
        <f>IF(Z501&lt;&gt;"",IF(Z501&lt;&gt;"LIBSETS_DROP_MECHANIC_MONSTER_NAME",VLOOKUP(Z501,'LibSets constants'!$I$4:$L$1000,3,FALSE),""),"")</f>
        <v>Delve bosses have a chance to drop a waist or feet.</v>
      </c>
      <c r="AB501" s="41" t="str">
        <f>IF(Z501&lt;&gt;"",IF(Z501&lt;&gt;"LIBSETS_DROP_MECHANIC_MONSTER_NAME",VLOOKUP(Z501,'LibSets constants'!$I$4:$L$1000,4,FALSE),""),"")</f>
        <v>Bosse in Gewölben haben die Chance, eine Taille oder Füße fallen zu lassen.</v>
      </c>
      <c r="AC501" s="3" t="str">
        <f>IF(G501&lt;&gt;"LIBSETS_SETTYPE_BATTLEGROUND",IF(G501&lt;&gt;"LIBSETS_SETTYPE_SPECIAL",IF(AD501&lt;&gt;"",VLOOKUP(AD501,'ESO zone constants'!$D$3:$H$4951,5,FALSE),""),""),"")</f>
        <v/>
      </c>
      <c r="AE501" s="42" t="s">
        <v>1744</v>
      </c>
      <c r="AF501" s="41" t="str">
        <f>IF(AE501&lt;&gt;"",IF(AE501&lt;&gt;"LIBSETS_DROP_MECHANIC_MONSTER_NAME",VLOOKUP(AE501,'LibSets constants'!$I$4:$L$1000,3,FALSE),""),"")</f>
        <v>Public dungeon bosses have a chance to drop a shoulder, hand, or weapon.</v>
      </c>
      <c r="AG501" s="41" t="str">
        <f>IF(AE501&lt;&gt;"",IF(AE501&lt;&gt;"LIBSETS_DROP_MECHANIC_MONSTER_NAME",VLOOKUP(AE501,'LibSets constants'!$I$4:$L$1000,4,FALSE),""),"")</f>
        <v>Öffentliche Dungeon-Bosse haben die Möglichkeit, eine Schulter, Handschuhe oder eine Waffe fallen zu lassen.</v>
      </c>
      <c r="AH501" s="3" t="str">
        <f>IF(G501&lt;&gt;"LIBSETS_SETTYPE_BATTLEGROUND",IF(G501&lt;&gt;"LIBSETS_SETTYPE_SPECIAL",IF(AI501&lt;&gt;"",VLOOKUP(AI501,'ESO zone constants'!$D$3:$H$4951,5,FALSE),""),""),"")</f>
        <v/>
      </c>
      <c r="AJ501" s="42" t="s">
        <v>1745</v>
      </c>
      <c r="AK501" s="41" t="str">
        <f>IF(AJ501&lt;&gt;"",IF(AJ501&lt;&gt;"LIBSETS_DROP_MECHANIC_MONSTER_NAME",VLOOKUP(AJ501,'LibSets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1" s="41" t="str">
        <f>IF(AJ501&lt;&gt;"",IF(AJ501&lt;&gt;"LIBSETS_DROP_MECHANIC_MONSTER_NAME",VLOOKUP(AJ501,'LibSets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1" s="3" t="str">
        <f>IF(G501&lt;&gt;"LIBSETS_SETTYPE_BATTLEGROUND",IF(G501&lt;&gt;"LIBSETS_SETTYPE_SPECIAL",IF(AN501&lt;&gt;"",VLOOKUP(AN501,'ESO zone constants'!$D$3:$H$4951,5,FALSE),""),""),"")</f>
        <v/>
      </c>
      <c r="AO501" s="45"/>
      <c r="AP501" s="44" t="str">
        <f>IF(AO501&lt;&gt;"",IF(AO501&lt;&gt;"LIBSETS_DROP_MECHANIC_MONSTER_NAME",VLOOKUP(AO501,'LibSets constants'!$I$4:$L$1000,3,FALSE),""),"")</f>
        <v/>
      </c>
      <c r="AQ501" s="44" t="str">
        <f>IF(AO501&lt;&gt;"",IF(AO501&lt;&gt;"LIBSETS_DROP_MECHANIC_MONSTER_NAME",VLOOKUP(AO501,'LibSets constants'!$I$4:$L$1000,4,FALSE),""),"")</f>
        <v/>
      </c>
      <c r="AR501" s="3" t="str">
        <f>IF(G501&lt;&gt;"LIBSETS_SETTYPE_BATTLEGROUND",IF(G501&lt;&gt;"LIBSETS_SETTYPE_SPECIAL",IF(AS501&lt;&gt;"",VLOOKUP(AS501,'ESO zone constants'!$D$3:$H$4951,5,FALSE),""),""),"")</f>
        <v/>
      </c>
      <c r="AT501" s="45"/>
      <c r="AU501" s="44" t="str">
        <f>IF(AT501&lt;&gt;"",IF(AT501&lt;&gt;"LIBSETS_DROP_MECHANIC_MONSTER_NAME",VLOOKUP(AT501,'LibSets constants'!$I$4:$L$1000,3,FALSE),""),"")</f>
        <v/>
      </c>
      <c r="AV501" s="44" t="str">
        <f>IF(AT501&lt;&gt;"",IF(AT501&lt;&gt;"LIBSETS_DROP_MECHANIC_MONSTER_NAME",VLOOKUP(AT501,'LibSets constants'!$I$4:$L$1000,4,FALSE),""),"")</f>
        <v/>
      </c>
      <c r="AW501" s="21" t="str">
        <f t="shared" si="55"/>
        <v>[537] = {wayshrines={441,441,441,}, dlcId=DLC_MARKARTH</v>
      </c>
      <c r="AX501" s="21" t="str">
        <f t="shared" si="56"/>
        <v>, zoneIds={1207}, veteran=false</v>
      </c>
      <c r="AY501" s="21" t="str">
        <f t="shared" si="57"/>
        <v>, setType=LIBSETS_SETTYPE_OVERLAND</v>
      </c>
      <c r="AZ501" s="21" t="str">
        <f t="shared" si="58"/>
        <v>, dropMechanic={LIBSETS_DROP_MECHANIC_OVERLAND_BOSS_DELVE,LIBSETS_DROP_MECHANIC_OVERLAND_BOSS_DELVE,LIBSETS_DROP_MECHANIC_OVERLAND_BOSS_PUBLIC_DUNGEON,LIBSETS_DROP_MECHANIC_OVERLAND_CHEST}},</v>
      </c>
      <c r="BA501" s="21" t="str">
        <f t="shared" si="53"/>
        <v xml:space="preserve"> --Voidcaller / Leerenrufer   [The Reach]</v>
      </c>
    </row>
    <row r="502" spans="1:53" x14ac:dyDescent="0.25">
      <c r="A502" s="5">
        <v>538</v>
      </c>
      <c r="B502" t="s">
        <v>2500</v>
      </c>
      <c r="C502" t="s">
        <v>2522</v>
      </c>
      <c r="D502" s="3">
        <f t="shared" si="54"/>
        <v>538</v>
      </c>
      <c r="G502" s="3" t="s">
        <v>1655</v>
      </c>
      <c r="I502" t="s">
        <v>97</v>
      </c>
      <c r="J502" t="s">
        <v>97</v>
      </c>
      <c r="K502">
        <v>441</v>
      </c>
      <c r="L502">
        <v>441</v>
      </c>
      <c r="M502">
        <v>441</v>
      </c>
      <c r="N502">
        <v>0</v>
      </c>
      <c r="P502" s="3">
        <f>IF(AND(G502&lt;&gt;"LIBSETS_SETTYPE_BATTLEGROUND",G502&lt;&gt;"LIBSETS_SETTYPE_SPECIAL",G502&lt;&gt;"LIBSETS_SETTYPE_MYTHIC"), IF(Q502&lt;&gt;"",VLOOKUP(Q502,'ESO zone constants'!$D$3:$H$9999,5,FALSE),""),"")</f>
        <v>1207</v>
      </c>
      <c r="Q502" t="str">
        <f>IF(AND(O502&lt;&gt;"",NOT(ISERROR(O502))),O502, IF(AND(K502&lt;&gt;"",K502&gt;0,NOT(ISERROR(K502))),VLOOKUP(K502,'ESO wayshrine node constants'!$A$3:$D$9986,4,FALSE),""))</f>
        <v>The Reach</v>
      </c>
      <c r="S502" s="19" t="str">
        <f>IF(AND(R502&lt;&gt;"",NOT(ISERROR(R502))),R502,IF(P502&lt;&gt;"",IF(NOT(ISERROR(VLOOKUP(P502,'ESO Dungeon constants'!$D$3:$H$9999,5,FALSE))),VLOOKUP(P502,'ESO Dungeon constants'!$D$3:$I$9999,6,FALSE),VLOOKUP(P502,'ESO zone constants'!$H$3:$K$9985,4,FALSE)),""))</f>
        <v>DLC_MARKARTH</v>
      </c>
      <c r="T502" s="3" t="str">
        <f>IF(S502&lt;&gt;"",VLOOKUP(S502,'LibSets constants'!$B$4:$C$1000,2,FALSE),"")</f>
        <v>Markarth</v>
      </c>
      <c r="U502" s="33" t="s">
        <v>1742</v>
      </c>
      <c r="V502" s="41" t="str">
        <f>IF(U502&lt;&gt;"",IF(U502&lt;&gt;"LIBSETS_DROP_MECHANIC_MONSTER_NAME",VLOOKUP(U502,'LibSets constants'!$I$4:$L$1000,3,FALSE),""),"")</f>
        <v>Delve bosses have a chance to drop a waist or feet.</v>
      </c>
      <c r="W502" s="44" t="str">
        <f>IF(U502&lt;&gt;"",IF(U502&lt;&gt;"LIBSETS_DROP_MECHANIC_MONSTER_NAME",VLOOKUP(U502,'LibSets constants'!$I$4:$L$1000,4,FALSE),""),"")</f>
        <v>Bosse in Gewölben haben die Chance, eine Taille oder Füße fallen zu lassen.</v>
      </c>
      <c r="X502" s="3" t="str">
        <f>IF(G502&lt;&gt;"LIBSETS_SETTYPE_BATTLEGROUND",IF(G502&lt;&gt;"LIBSETS_SETTYPE_SPECIAL",IF(Y502&lt;&gt;"",VLOOKUP(Y502,'ESO zone constants'!$D$3:$H$4951,5,FALSE),""),""),"")</f>
        <v/>
      </c>
      <c r="Z502" s="42" t="s">
        <v>1742</v>
      </c>
      <c r="AA502" s="41" t="str">
        <f>IF(Z502&lt;&gt;"",IF(Z502&lt;&gt;"LIBSETS_DROP_MECHANIC_MONSTER_NAME",VLOOKUP(Z502,'LibSets constants'!$I$4:$L$1000,3,FALSE),""),"")</f>
        <v>Delve bosses have a chance to drop a waist or feet.</v>
      </c>
      <c r="AB502" s="41" t="str">
        <f>IF(Z502&lt;&gt;"",IF(Z502&lt;&gt;"LIBSETS_DROP_MECHANIC_MONSTER_NAME",VLOOKUP(Z502,'LibSets constants'!$I$4:$L$1000,4,FALSE),""),"")</f>
        <v>Bosse in Gewölben haben die Chance, eine Taille oder Füße fallen zu lassen.</v>
      </c>
      <c r="AC502" s="3" t="str">
        <f>IF(G502&lt;&gt;"LIBSETS_SETTYPE_BATTLEGROUND",IF(G502&lt;&gt;"LIBSETS_SETTYPE_SPECIAL",IF(AD502&lt;&gt;"",VLOOKUP(AD502,'ESO zone constants'!$D$3:$H$4951,5,FALSE),""),""),"")</f>
        <v/>
      </c>
      <c r="AE502" s="42" t="s">
        <v>1744</v>
      </c>
      <c r="AF502" s="41" t="str">
        <f>IF(AE502&lt;&gt;"",IF(AE502&lt;&gt;"LIBSETS_DROP_MECHANIC_MONSTER_NAME",VLOOKUP(AE502,'LibSets constants'!$I$4:$L$1000,3,FALSE),""),"")</f>
        <v>Public dungeon bosses have a chance to drop a shoulder, hand, or weapon.</v>
      </c>
      <c r="AG502" s="41" t="str">
        <f>IF(AE502&lt;&gt;"",IF(AE502&lt;&gt;"LIBSETS_DROP_MECHANIC_MONSTER_NAME",VLOOKUP(AE502,'LibSets constants'!$I$4:$L$1000,4,FALSE),""),"")</f>
        <v>Öffentliche Dungeon-Bosse haben die Möglichkeit, eine Schulter, Handschuhe oder eine Waffe fallen zu lassen.</v>
      </c>
      <c r="AH502" s="3" t="str">
        <f>IF(G502&lt;&gt;"LIBSETS_SETTYPE_BATTLEGROUND",IF(G502&lt;&gt;"LIBSETS_SETTYPE_SPECIAL",IF(AI502&lt;&gt;"",VLOOKUP(AI502,'ESO zone constants'!$D$3:$H$4951,5,FALSE),""),""),"")</f>
        <v/>
      </c>
      <c r="AJ502" s="42" t="s">
        <v>1745</v>
      </c>
      <c r="AK502" s="41" t="str">
        <f>IF(AJ502&lt;&gt;"",IF(AJ502&lt;&gt;"LIBSETS_DROP_MECHANIC_MONSTER_NAME",VLOOKUP(AJ502,'LibSets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2" s="41" t="str">
        <f>IF(AJ502&lt;&gt;"",IF(AJ502&lt;&gt;"LIBSETS_DROP_MECHANIC_MONSTER_NAME",VLOOKUP(AJ502,'LibSets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2" s="3" t="str">
        <f>IF(G502&lt;&gt;"LIBSETS_SETTYPE_BATTLEGROUND",IF(G502&lt;&gt;"LIBSETS_SETTYPE_SPECIAL",IF(AN502&lt;&gt;"",VLOOKUP(AN502,'ESO zone constants'!$D$3:$H$4951,5,FALSE),""),""),"")</f>
        <v/>
      </c>
      <c r="AO502" s="45"/>
      <c r="AP502" s="44" t="str">
        <f>IF(AO502&lt;&gt;"",IF(AO502&lt;&gt;"LIBSETS_DROP_MECHANIC_MONSTER_NAME",VLOOKUP(AO502,'LibSets constants'!$I$4:$L$1000,3,FALSE),""),"")</f>
        <v/>
      </c>
      <c r="AQ502" s="44" t="str">
        <f>IF(AO502&lt;&gt;"",IF(AO502&lt;&gt;"LIBSETS_DROP_MECHANIC_MONSTER_NAME",VLOOKUP(AO502,'LibSets constants'!$I$4:$L$1000,4,FALSE),""),"")</f>
        <v/>
      </c>
      <c r="AR502" s="3" t="str">
        <f>IF(G502&lt;&gt;"LIBSETS_SETTYPE_BATTLEGROUND",IF(G502&lt;&gt;"LIBSETS_SETTYPE_SPECIAL",IF(AS502&lt;&gt;"",VLOOKUP(AS502,'ESO zone constants'!$D$3:$H$4951,5,FALSE),""),""),"")</f>
        <v/>
      </c>
      <c r="AT502" s="45"/>
      <c r="AU502" s="44" t="str">
        <f>IF(AT502&lt;&gt;"",IF(AT502&lt;&gt;"LIBSETS_DROP_MECHANIC_MONSTER_NAME",VLOOKUP(AT502,'LibSets constants'!$I$4:$L$1000,3,FALSE),""),"")</f>
        <v/>
      </c>
      <c r="AV502" s="44" t="str">
        <f>IF(AT502&lt;&gt;"",IF(AT502&lt;&gt;"LIBSETS_DROP_MECHANIC_MONSTER_NAME",VLOOKUP(AT502,'LibSets constants'!$I$4:$L$1000,4,FALSE),""),"")</f>
        <v/>
      </c>
      <c r="AW502" s="21" t="str">
        <f t="shared" si="55"/>
        <v>[538] = {wayshrines={441,441,441,}, dlcId=DLC_MARKARTH</v>
      </c>
      <c r="AX502" s="21" t="str">
        <f t="shared" si="56"/>
        <v>, zoneIds={1207}, veteran=false</v>
      </c>
      <c r="AY502" s="21" t="str">
        <f t="shared" si="57"/>
        <v>, setType=LIBSETS_SETTYPE_OVERLAND</v>
      </c>
      <c r="AZ502" s="21" t="str">
        <f t="shared" si="58"/>
        <v>, dropMechanic={LIBSETS_DROP_MECHANIC_OVERLAND_BOSS_DELVE,LIBSETS_DROP_MECHANIC_OVERLAND_BOSS_DELVE,LIBSETS_DROP_MECHANIC_OVERLAND_BOSS_PUBLIC_DUNGEON,LIBSETS_DROP_MECHANIC_OVERLAND_CHEST}},</v>
      </c>
      <c r="BA502" s="21" t="str">
        <f t="shared" ref="BA502:BA505" si="59">IF(F502&lt;&gt;"Not in the game (anymore)",IF(C502&lt;&gt;"",CONCATENATE(" --",C502," / ",B502,"   [",IF(Q502&lt;&gt;"",Q502,""),IF(Y502&lt;&gt;"",", "&amp;Y502,""),IF(AD502&lt;&gt;"",", "&amp;AD502,""),IF(AI502&lt;&gt;"",", "&amp;AI502,""),IF(AN502&lt;&gt;"",", "&amp;AN502,""),IF(AS502&lt;&gt;"",", "&amp;AS502,""),"]")),"")</f>
        <v xml:space="preserve"> --Witch-Knight's Defiance / Trotz des Hexenritters   [The Reach]</v>
      </c>
    </row>
    <row r="503" spans="1:53" x14ac:dyDescent="0.25">
      <c r="A503" s="5">
        <v>539</v>
      </c>
      <c r="B503" t="s">
        <v>2501</v>
      </c>
      <c r="C503" t="s">
        <v>2523</v>
      </c>
      <c r="D503" s="3">
        <f t="shared" si="54"/>
        <v>539</v>
      </c>
      <c r="G503" s="3" t="s">
        <v>1649</v>
      </c>
      <c r="I503" t="s">
        <v>97</v>
      </c>
      <c r="J503" t="s">
        <v>97</v>
      </c>
      <c r="K503">
        <v>447</v>
      </c>
      <c r="L503">
        <v>447</v>
      </c>
      <c r="M503">
        <v>447</v>
      </c>
      <c r="N503">
        <v>3</v>
      </c>
      <c r="P503" s="3">
        <f>IF(AND(G503&lt;&gt;"LIBSETS_SETTYPE_BATTLEGROUND",G503&lt;&gt;"LIBSETS_SETTYPE_SPECIAL",G503&lt;&gt;"LIBSETS_SETTYPE_MYTHIC"), IF(Q503&lt;&gt;"",VLOOKUP(Q503,'ESO zone constants'!$D$3:$H$9999,5,FALSE),""),"")</f>
        <v>1207</v>
      </c>
      <c r="Q503" t="str">
        <f>IF(AND(O503&lt;&gt;"",NOT(ISERROR(O503))),O503, IF(AND(K503&lt;&gt;"",K503&gt;0,NOT(ISERROR(K503))),VLOOKUP(K503,'ESO wayshrine node constants'!$A$3:$D$9986,4,FALSE),""))</f>
        <v>The Reach</v>
      </c>
      <c r="S503" s="19" t="str">
        <f>IF(AND(R503&lt;&gt;"",NOT(ISERROR(R503))),R503,IF(P503&lt;&gt;"",IF(NOT(ISERROR(VLOOKUP(P503,'ESO Dungeon constants'!$D$3:$H$9999,5,FALSE))),VLOOKUP(P503,'ESO Dungeon constants'!$D$3:$I$9999,6,FALSE),VLOOKUP(P503,'ESO zone constants'!$H$3:$K$9985,4,FALSE)),""))</f>
        <v>DLC_MARKARTH</v>
      </c>
      <c r="T503" s="3" t="str">
        <f>IF(S503&lt;&gt;"",VLOOKUP(S503,'LibSets constants'!$B$4:$C$1000,2,FALSE),"")</f>
        <v>Markarth</v>
      </c>
      <c r="V503" s="43"/>
      <c r="W503" s="40"/>
      <c r="X503" s="3" t="str">
        <f>IF(G503&lt;&gt;"LIBSETS_SETTYPE_BATTLEGROUND",IF(G503&lt;&gt;"LIBSETS_SETTYPE_SPECIAL",IF(Y503&lt;&gt;"",VLOOKUP(Y503,'ESO zone constants'!$D$3:$H$4951,5,FALSE),""),""),"")</f>
        <v/>
      </c>
      <c r="Z503" s="45"/>
      <c r="AA503" s="44" t="str">
        <f>IF(Z503&lt;&gt;"",IF(Z503&lt;&gt;"LIBSETS_DROP_MECHANIC_MONSTER_NAME",VLOOKUP(Z503,'LibSets constants'!$I$4:$L$1000,3,FALSE),""),"")</f>
        <v/>
      </c>
      <c r="AB503" s="44" t="str">
        <f>IF(Z503&lt;&gt;"",IF(Z503&lt;&gt;"LIBSETS_DROP_MECHANIC_MONSTER_NAME",VLOOKUP(Z503,'LibSets constants'!$I$4:$L$1000,4,FALSE),""),"")</f>
        <v/>
      </c>
      <c r="AC503" s="3" t="str">
        <f>IF(G503&lt;&gt;"LIBSETS_SETTYPE_BATTLEGROUND",IF(G503&lt;&gt;"LIBSETS_SETTYPE_SPECIAL",IF(AD503&lt;&gt;"",VLOOKUP(AD503,'ESO zone constants'!$D$3:$H$4951,5,FALSE),""),""),"")</f>
        <v/>
      </c>
      <c r="AE503" s="45"/>
      <c r="AF503" s="44" t="str">
        <f>IF(AE503&lt;&gt;"",IF(AE503&lt;&gt;"LIBSETS_DROP_MECHANIC_MONSTER_NAME",VLOOKUP(AE503,'LibSets constants'!$I$4:$L$1000,3,FALSE),""),"")</f>
        <v/>
      </c>
      <c r="AG503" s="44" t="str">
        <f>IF(AE503&lt;&gt;"",IF(AE503&lt;&gt;"LIBSETS_DROP_MECHANIC_MONSTER_NAME",VLOOKUP(AE503,'LibSets constants'!$I$4:$L$1000,4,FALSE),""),"")</f>
        <v/>
      </c>
      <c r="AH503" s="3" t="str">
        <f>IF(G503&lt;&gt;"LIBSETS_SETTYPE_BATTLEGROUND",IF(G503&lt;&gt;"LIBSETS_SETTYPE_SPECIAL",IF(AI503&lt;&gt;"",VLOOKUP(AI503,'ESO zone constants'!$D$3:$H$4951,5,FALSE),""),""),"")</f>
        <v/>
      </c>
      <c r="AJ503" s="45"/>
      <c r="AK503" s="44" t="str">
        <f>IF(AJ503&lt;&gt;"",IF(AJ503&lt;&gt;"LIBSETS_DROP_MECHANIC_MONSTER_NAME",VLOOKUP(AJ503,'LibSets constants'!$I$4:$L$1000,3,FALSE),""),"")</f>
        <v/>
      </c>
      <c r="AL503" s="44" t="str">
        <f>IF(AJ503&lt;&gt;"",IF(AJ503&lt;&gt;"LIBSETS_DROP_MECHANIC_MONSTER_NAME",VLOOKUP(AJ503,'LibSets constants'!$I$4:$L$1000,4,FALSE),""),"")</f>
        <v/>
      </c>
      <c r="AM503" s="3" t="str">
        <f>IF(G503&lt;&gt;"LIBSETS_SETTYPE_BATTLEGROUND",IF(G503&lt;&gt;"LIBSETS_SETTYPE_SPECIAL",IF(AN503&lt;&gt;"",VLOOKUP(AN503,'ESO zone constants'!$D$3:$H$4951,5,FALSE),""),""),"")</f>
        <v/>
      </c>
      <c r="AO503" s="45"/>
      <c r="AP503" s="44" t="str">
        <f>IF(AO503&lt;&gt;"",IF(AO503&lt;&gt;"LIBSETS_DROP_MECHANIC_MONSTER_NAME",VLOOKUP(AO503,'LibSets constants'!$I$4:$L$1000,3,FALSE),""),"")</f>
        <v/>
      </c>
      <c r="AQ503" s="44" t="str">
        <f>IF(AO503&lt;&gt;"",IF(AO503&lt;&gt;"LIBSETS_DROP_MECHANIC_MONSTER_NAME",VLOOKUP(AO503,'LibSets constants'!$I$4:$L$1000,4,FALSE),""),"")</f>
        <v/>
      </c>
      <c r="AR503" s="3" t="str">
        <f>IF(G503&lt;&gt;"LIBSETS_SETTYPE_BATTLEGROUND",IF(G503&lt;&gt;"LIBSETS_SETTYPE_SPECIAL",IF(AS503&lt;&gt;"",VLOOKUP(AS503,'ESO zone constants'!$D$3:$H$4951,5,FALSE),""),""),"")</f>
        <v/>
      </c>
      <c r="AT503" s="45"/>
      <c r="AU503" s="44" t="str">
        <f>IF(AT503&lt;&gt;"",IF(AT503&lt;&gt;"LIBSETS_DROP_MECHANIC_MONSTER_NAME",VLOOKUP(AT503,'LibSets constants'!$I$4:$L$1000,3,FALSE),""),"")</f>
        <v/>
      </c>
      <c r="AV503" s="44" t="str">
        <f>IF(AT503&lt;&gt;"",IF(AT503&lt;&gt;"LIBSETS_DROP_MECHANIC_MONSTER_NAME",VLOOKUP(AT503,'LibSets constants'!$I$4:$L$1000,4,FALSE),""),"")</f>
        <v/>
      </c>
      <c r="AW503" s="21" t="str">
        <f t="shared" si="55"/>
        <v>[539] = {wayshrines={447,447,447,}, traitsNeeded=3, dlcId=DLC_MARKARTH</v>
      </c>
      <c r="AX503" s="21" t="str">
        <f t="shared" si="56"/>
        <v>, zoneIds={1207}, veteran=false</v>
      </c>
      <c r="AY503" s="21" t="str">
        <f t="shared" si="57"/>
        <v>, setType=LIBSETS_SETTYPE_CRAFTED</v>
      </c>
      <c r="AZ503" s="21" t="str">
        <f t="shared" si="58"/>
        <v>},</v>
      </c>
      <c r="BA503" s="21" t="str">
        <f t="shared" si="59"/>
        <v xml:space="preserve"> --Red Eagle's Fury / Zorn des Roten Adlers   [The Reach]</v>
      </c>
    </row>
    <row r="504" spans="1:53" x14ac:dyDescent="0.25">
      <c r="A504" s="5">
        <v>540</v>
      </c>
      <c r="B504" t="s">
        <v>2502</v>
      </c>
      <c r="C504" t="s">
        <v>2524</v>
      </c>
      <c r="D504" s="3">
        <f t="shared" si="54"/>
        <v>540</v>
      </c>
      <c r="G504" s="3" t="s">
        <v>1649</v>
      </c>
      <c r="I504" t="s">
        <v>97</v>
      </c>
      <c r="J504" t="s">
        <v>97</v>
      </c>
      <c r="K504">
        <v>442</v>
      </c>
      <c r="L504">
        <v>442</v>
      </c>
      <c r="M504">
        <v>442</v>
      </c>
      <c r="N504">
        <v>6</v>
      </c>
      <c r="P504" s="3">
        <f>IF(AND(G504&lt;&gt;"LIBSETS_SETTYPE_BATTLEGROUND",G504&lt;&gt;"LIBSETS_SETTYPE_SPECIAL",G504&lt;&gt;"LIBSETS_SETTYPE_MYTHIC"), IF(Q504&lt;&gt;"",VLOOKUP(Q504,'ESO zone constants'!$D$3:$H$9999,5,FALSE),""),"")</f>
        <v>1207</v>
      </c>
      <c r="Q504" t="str">
        <f>IF(AND(O504&lt;&gt;"",NOT(ISERROR(O504))),O504, IF(AND(K504&lt;&gt;"",K504&gt;0,NOT(ISERROR(K504))),VLOOKUP(K504,'ESO wayshrine node constants'!$A$3:$D$9986,4,FALSE),""))</f>
        <v>The Reach</v>
      </c>
      <c r="S504" s="19" t="str">
        <f>IF(AND(R504&lt;&gt;"",NOT(ISERROR(R504))),R504,IF(P504&lt;&gt;"",IF(NOT(ISERROR(VLOOKUP(P504,'ESO Dungeon constants'!$D$3:$H$9999,5,FALSE))),VLOOKUP(P504,'ESO Dungeon constants'!$D$3:$I$9999,6,FALSE),VLOOKUP(P504,'ESO zone constants'!$H$3:$K$9985,4,FALSE)),""))</f>
        <v>DLC_MARKARTH</v>
      </c>
      <c r="T504" s="3" t="str">
        <f>IF(S504&lt;&gt;"",VLOOKUP(S504,'LibSets constants'!$B$4:$C$1000,2,FALSE),"")</f>
        <v>Markarth</v>
      </c>
      <c r="V504" s="43"/>
      <c r="W504" s="40"/>
      <c r="X504" s="3" t="str">
        <f>IF(G504&lt;&gt;"LIBSETS_SETTYPE_BATTLEGROUND",IF(G504&lt;&gt;"LIBSETS_SETTYPE_SPECIAL",IF(Y504&lt;&gt;"",VLOOKUP(Y504,'ESO zone constants'!$D$3:$H$4951,5,FALSE),""),""),"")</f>
        <v/>
      </c>
      <c r="Z504" s="45"/>
      <c r="AA504" s="44" t="str">
        <f>IF(Z504&lt;&gt;"",IF(Z504&lt;&gt;"LIBSETS_DROP_MECHANIC_MONSTER_NAME",VLOOKUP(Z504,'LibSets constants'!$I$4:$L$1000,3,FALSE),""),"")</f>
        <v/>
      </c>
      <c r="AB504" s="44" t="str">
        <f>IF(Z504&lt;&gt;"",IF(Z504&lt;&gt;"LIBSETS_DROP_MECHANIC_MONSTER_NAME",VLOOKUP(Z504,'LibSets constants'!$I$4:$L$1000,4,FALSE),""),"")</f>
        <v/>
      </c>
      <c r="AC504" s="3" t="str">
        <f>IF(G504&lt;&gt;"LIBSETS_SETTYPE_BATTLEGROUND",IF(G504&lt;&gt;"LIBSETS_SETTYPE_SPECIAL",IF(AD504&lt;&gt;"",VLOOKUP(AD504,'ESO zone constants'!$D$3:$H$4951,5,FALSE),""),""),"")</f>
        <v/>
      </c>
      <c r="AE504" s="45"/>
      <c r="AF504" s="44" t="str">
        <f>IF(AE504&lt;&gt;"",IF(AE504&lt;&gt;"LIBSETS_DROP_MECHANIC_MONSTER_NAME",VLOOKUP(AE504,'LibSets constants'!$I$4:$L$1000,3,FALSE),""),"")</f>
        <v/>
      </c>
      <c r="AG504" s="44" t="str">
        <f>IF(AE504&lt;&gt;"",IF(AE504&lt;&gt;"LIBSETS_DROP_MECHANIC_MONSTER_NAME",VLOOKUP(AE504,'LibSets constants'!$I$4:$L$1000,4,FALSE),""),"")</f>
        <v/>
      </c>
      <c r="AH504" s="3" t="str">
        <f>IF(G504&lt;&gt;"LIBSETS_SETTYPE_BATTLEGROUND",IF(G504&lt;&gt;"LIBSETS_SETTYPE_SPECIAL",IF(AI504&lt;&gt;"",VLOOKUP(AI504,'ESO zone constants'!$D$3:$H$4951,5,FALSE),""),""),"")</f>
        <v/>
      </c>
      <c r="AJ504" s="45"/>
      <c r="AK504" s="44" t="str">
        <f>IF(AJ504&lt;&gt;"",IF(AJ504&lt;&gt;"LIBSETS_DROP_MECHANIC_MONSTER_NAME",VLOOKUP(AJ504,'LibSets constants'!$I$4:$L$1000,3,FALSE),""),"")</f>
        <v/>
      </c>
      <c r="AL504" s="44" t="str">
        <f>IF(AJ504&lt;&gt;"",IF(AJ504&lt;&gt;"LIBSETS_DROP_MECHANIC_MONSTER_NAME",VLOOKUP(AJ504,'LibSets constants'!$I$4:$L$1000,4,FALSE),""),"")</f>
        <v/>
      </c>
      <c r="AM504" s="3" t="str">
        <f>IF(G504&lt;&gt;"LIBSETS_SETTYPE_BATTLEGROUND",IF(G504&lt;&gt;"LIBSETS_SETTYPE_SPECIAL",IF(AN504&lt;&gt;"",VLOOKUP(AN504,'ESO zone constants'!$D$3:$H$4951,5,FALSE),""),""),"")</f>
        <v/>
      </c>
      <c r="AO504" s="45"/>
      <c r="AP504" s="44" t="str">
        <f>IF(AO504&lt;&gt;"",IF(AO504&lt;&gt;"LIBSETS_DROP_MECHANIC_MONSTER_NAME",VLOOKUP(AO504,'LibSets constants'!$I$4:$L$1000,3,FALSE),""),"")</f>
        <v/>
      </c>
      <c r="AQ504" s="44" t="str">
        <f>IF(AO504&lt;&gt;"",IF(AO504&lt;&gt;"LIBSETS_DROP_MECHANIC_MONSTER_NAME",VLOOKUP(AO504,'LibSets constants'!$I$4:$L$1000,4,FALSE),""),"")</f>
        <v/>
      </c>
      <c r="AR504" s="3" t="str">
        <f>IF(G504&lt;&gt;"LIBSETS_SETTYPE_BATTLEGROUND",IF(G504&lt;&gt;"LIBSETS_SETTYPE_SPECIAL",IF(AS504&lt;&gt;"",VLOOKUP(AS504,'ESO zone constants'!$D$3:$H$4951,5,FALSE),""),""),"")</f>
        <v/>
      </c>
      <c r="AT504" s="45"/>
      <c r="AU504" s="44" t="str">
        <f>IF(AT504&lt;&gt;"",IF(AT504&lt;&gt;"LIBSETS_DROP_MECHANIC_MONSTER_NAME",VLOOKUP(AT504,'LibSets constants'!$I$4:$L$1000,3,FALSE),""),"")</f>
        <v/>
      </c>
      <c r="AV504" s="44" t="str">
        <f>IF(AT504&lt;&gt;"",IF(AT504&lt;&gt;"LIBSETS_DROP_MECHANIC_MONSTER_NAME",VLOOKUP(AT504,'LibSets constants'!$I$4:$L$1000,4,FALSE),""),"")</f>
        <v/>
      </c>
      <c r="AW504" s="21" t="str">
        <f t="shared" si="55"/>
        <v>[540] = {wayshrines={442,442,442,}, traitsNeeded=6, dlcId=DLC_MARKARTH</v>
      </c>
      <c r="AX504" s="21" t="str">
        <f t="shared" si="56"/>
        <v>, zoneIds={1207}, veteran=false</v>
      </c>
      <c r="AY504" s="21" t="str">
        <f t="shared" si="57"/>
        <v>, setType=LIBSETS_SETTYPE_CRAFTED</v>
      </c>
      <c r="AZ504" s="21" t="str">
        <f t="shared" si="58"/>
        <v>},</v>
      </c>
      <c r="BA504" s="21" t="str">
        <f t="shared" si="59"/>
        <v xml:space="preserve"> --Legacy of Karth / Erbe des Karth   [The Reach]</v>
      </c>
    </row>
    <row r="505" spans="1:53" x14ac:dyDescent="0.25">
      <c r="A505" s="5">
        <v>541</v>
      </c>
      <c r="B505" t="s">
        <v>2503</v>
      </c>
      <c r="C505" t="s">
        <v>2525</v>
      </c>
      <c r="D505" s="3">
        <f t="shared" si="54"/>
        <v>541</v>
      </c>
      <c r="G505" s="3" t="s">
        <v>1649</v>
      </c>
      <c r="I505" t="s">
        <v>97</v>
      </c>
      <c r="J505" t="s">
        <v>97</v>
      </c>
      <c r="K505">
        <v>446</v>
      </c>
      <c r="L505">
        <v>446</v>
      </c>
      <c r="M505">
        <v>446</v>
      </c>
      <c r="N505">
        <v>9</v>
      </c>
      <c r="P505" s="3">
        <f>IF(AND(G505&lt;&gt;"LIBSETS_SETTYPE_BATTLEGROUND",G505&lt;&gt;"LIBSETS_SETTYPE_SPECIAL",G505&lt;&gt;"LIBSETS_SETTYPE_MYTHIC"), IF(Q505&lt;&gt;"",VLOOKUP(Q505,'ESO zone constants'!$D$3:$H$9999,5,FALSE),""),"")</f>
        <v>1208</v>
      </c>
      <c r="Q505" t="str">
        <f>IF(AND(O505&lt;&gt;"",NOT(ISERROR(O505))),O505, IF(AND(K505&lt;&gt;"",K505&gt;0,NOT(ISERROR(K505))),VLOOKUP(K505,'ESO wayshrine node constants'!$A$3:$D$9986,4,FALSE),""))</f>
        <v>Blackreach: Arkthzand Cavern</v>
      </c>
      <c r="S505" s="19" t="str">
        <f>IF(AND(R505&lt;&gt;"",NOT(ISERROR(R505))),R505,IF(P505&lt;&gt;"",IF(NOT(ISERROR(VLOOKUP(P505,'ESO Dungeon constants'!$D$3:$H$9999,5,FALSE))),VLOOKUP(P505,'ESO Dungeon constants'!$D$3:$I$9999,6,FALSE),VLOOKUP(P505,'ESO zone constants'!$H$3:$K$9985,4,FALSE)),""))</f>
        <v>DLC_MARKARTH</v>
      </c>
      <c r="T505" s="3" t="str">
        <f>IF(S505&lt;&gt;"",VLOOKUP(S505,'LibSets constants'!$B$4:$C$1000,2,FALSE),"")</f>
        <v>Markarth</v>
      </c>
      <c r="V505" s="43"/>
      <c r="W505" s="40"/>
      <c r="X505" s="3" t="str">
        <f>IF(G505&lt;&gt;"LIBSETS_SETTYPE_BATTLEGROUND",IF(G505&lt;&gt;"LIBSETS_SETTYPE_SPECIAL",IF(Y505&lt;&gt;"",VLOOKUP(Y505,'ESO zone constants'!$D$3:$H$4951,5,FALSE),""),""),"")</f>
        <v/>
      </c>
      <c r="Z505" s="45"/>
      <c r="AA505" s="44" t="str">
        <f>IF(Z505&lt;&gt;"",IF(Z505&lt;&gt;"LIBSETS_DROP_MECHANIC_MONSTER_NAME",VLOOKUP(Z505,'LibSets constants'!$I$4:$L$1000,3,FALSE),""),"")</f>
        <v/>
      </c>
      <c r="AB505" s="44" t="str">
        <f>IF(Z505&lt;&gt;"",IF(Z505&lt;&gt;"LIBSETS_DROP_MECHANIC_MONSTER_NAME",VLOOKUP(Z505,'LibSets constants'!$I$4:$L$1000,4,FALSE),""),"")</f>
        <v/>
      </c>
      <c r="AC505" s="3" t="str">
        <f>IF(G505&lt;&gt;"LIBSETS_SETTYPE_BATTLEGROUND",IF(G505&lt;&gt;"LIBSETS_SETTYPE_SPECIAL",IF(AD505&lt;&gt;"",VLOOKUP(AD505,'ESO zone constants'!$D$3:$H$4951,5,FALSE),""),""),"")</f>
        <v/>
      </c>
      <c r="AE505" s="45"/>
      <c r="AF505" s="44" t="str">
        <f>IF(AE505&lt;&gt;"",IF(AE505&lt;&gt;"LIBSETS_DROP_MECHANIC_MONSTER_NAME",VLOOKUP(AE505,'LibSets constants'!$I$4:$L$1000,3,FALSE),""),"")</f>
        <v/>
      </c>
      <c r="AG505" s="44" t="str">
        <f>IF(AE505&lt;&gt;"",IF(AE505&lt;&gt;"LIBSETS_DROP_MECHANIC_MONSTER_NAME",VLOOKUP(AE505,'LibSets constants'!$I$4:$L$1000,4,FALSE),""),"")</f>
        <v/>
      </c>
      <c r="AH505" s="3" t="str">
        <f>IF(G505&lt;&gt;"LIBSETS_SETTYPE_BATTLEGROUND",IF(G505&lt;&gt;"LIBSETS_SETTYPE_SPECIAL",IF(AI505&lt;&gt;"",VLOOKUP(AI505,'ESO zone constants'!$D$3:$H$4951,5,FALSE),""),""),"")</f>
        <v/>
      </c>
      <c r="AJ505" s="45"/>
      <c r="AK505" s="44" t="str">
        <f>IF(AJ505&lt;&gt;"",IF(AJ505&lt;&gt;"LIBSETS_DROP_MECHANIC_MONSTER_NAME",VLOOKUP(AJ505,'LibSets constants'!$I$4:$L$1000,3,FALSE),""),"")</f>
        <v/>
      </c>
      <c r="AL505" s="44" t="str">
        <f>IF(AJ505&lt;&gt;"",IF(AJ505&lt;&gt;"LIBSETS_DROP_MECHANIC_MONSTER_NAME",VLOOKUP(AJ505,'LibSets constants'!$I$4:$L$1000,4,FALSE),""),"")</f>
        <v/>
      </c>
      <c r="AM505" s="3" t="str">
        <f>IF(G505&lt;&gt;"LIBSETS_SETTYPE_BATTLEGROUND",IF(G505&lt;&gt;"LIBSETS_SETTYPE_SPECIAL",IF(AN505&lt;&gt;"",VLOOKUP(AN505,'ESO zone constants'!$D$3:$H$4951,5,FALSE),""),""),"")</f>
        <v/>
      </c>
      <c r="AO505" s="45"/>
      <c r="AP505" s="44" t="str">
        <f>IF(AO505&lt;&gt;"",IF(AO505&lt;&gt;"LIBSETS_DROP_MECHANIC_MONSTER_NAME",VLOOKUP(AO505,'LibSets constants'!$I$4:$L$1000,3,FALSE),""),"")</f>
        <v/>
      </c>
      <c r="AQ505" s="44" t="str">
        <f>IF(AO505&lt;&gt;"",IF(AO505&lt;&gt;"LIBSETS_DROP_MECHANIC_MONSTER_NAME",VLOOKUP(AO505,'LibSets constants'!$I$4:$L$1000,4,FALSE),""),"")</f>
        <v/>
      </c>
      <c r="AR505" s="3" t="str">
        <f>IF(G505&lt;&gt;"LIBSETS_SETTYPE_BATTLEGROUND",IF(G505&lt;&gt;"LIBSETS_SETTYPE_SPECIAL",IF(AS505&lt;&gt;"",VLOOKUP(AS505,'ESO zone constants'!$D$3:$H$4951,5,FALSE),""),""),"")</f>
        <v/>
      </c>
      <c r="AT505" s="45"/>
      <c r="AU505" s="44" t="str">
        <f>IF(AT505&lt;&gt;"",IF(AT505&lt;&gt;"LIBSETS_DROP_MECHANIC_MONSTER_NAME",VLOOKUP(AT505,'LibSets constants'!$I$4:$L$1000,3,FALSE),""),"")</f>
        <v/>
      </c>
      <c r="AV505" s="44" t="str">
        <f>IF(AT505&lt;&gt;"",IF(AT505&lt;&gt;"LIBSETS_DROP_MECHANIC_MONSTER_NAME",VLOOKUP(AT505,'LibSets constants'!$I$4:$L$1000,4,FALSE),""),"")</f>
        <v/>
      </c>
      <c r="AW505" s="21" t="str">
        <f t="shared" si="55"/>
        <v>[541] = {wayshrines={446,446,446,}, traitsNeeded=9, dlcId=DLC_MARKARTH</v>
      </c>
      <c r="AX505" s="21" t="str">
        <f t="shared" si="56"/>
        <v>, zoneIds={1208}, veteran=false</v>
      </c>
      <c r="AY505" s="21" t="str">
        <f t="shared" si="57"/>
        <v>, setType=LIBSETS_SETTYPE_CRAFTED</v>
      </c>
      <c r="AZ505" s="21" t="str">
        <f t="shared" si="58"/>
        <v>},</v>
      </c>
      <c r="BA505" s="21" t="str">
        <f t="shared" si="59"/>
        <v xml:space="preserve"> --Aetherial Ascension / Ätherischer Aufstieg   [Blackreach: Arkthzand Cavern]</v>
      </c>
    </row>
    <row r="506" spans="1:53" x14ac:dyDescent="0.25">
      <c r="A506" s="5">
        <v>542</v>
      </c>
      <c r="B506" t="s">
        <v>2504</v>
      </c>
      <c r="C506" t="s">
        <v>2526</v>
      </c>
      <c r="D506" s="3">
        <f t="shared" ref="D506:D522" si="60">A506</f>
        <v>542</v>
      </c>
      <c r="G506" s="3" t="s">
        <v>1655</v>
      </c>
      <c r="I506" t="s">
        <v>97</v>
      </c>
      <c r="J506" t="s">
        <v>97</v>
      </c>
      <c r="K506">
        <v>441</v>
      </c>
      <c r="L506">
        <v>-1</v>
      </c>
      <c r="M506">
        <v>-1</v>
      </c>
      <c r="N506">
        <v>0</v>
      </c>
      <c r="P506" s="3">
        <f>IF(AND(G506&lt;&gt;"LIBSETS_SETTYPE_BATTLEGROUND",G506&lt;&gt;"LIBSETS_SETTYPE_SPECIAL",G506&lt;&gt;"LIBSETS_SETTYPE_MYTHIC"), IF(Q506&lt;&gt;"",VLOOKUP(Q506,'ESO zone constants'!$D$3:$H$9999,5,FALSE),""),"")</f>
        <v>1207</v>
      </c>
      <c r="Q506" t="str">
        <f>IF(AND(O506&lt;&gt;"",NOT(ISERROR(O506))),O506, IF(AND(K506&lt;&gt;"",K506&gt;0,NOT(ISERROR(K506))),VLOOKUP(K506,'ESO wayshrine node constants'!$A$3:$D$9986,4,FALSE),""))</f>
        <v>The Reach</v>
      </c>
      <c r="S506" s="19" t="str">
        <f>IF(AND(R506&lt;&gt;"",NOT(ISERROR(R506))),R506,IF(P506&lt;&gt;"",IF(NOT(ISERROR(VLOOKUP(P506,'ESO Dungeon constants'!$D$3:$H$9999,5,FALSE))),VLOOKUP(P506,'ESO Dungeon constants'!$D$3:$I$9999,6,FALSE),VLOOKUP(P506,'ESO zone constants'!$H$3:$K$9985,4,FALSE)),""))</f>
        <v>DLC_MARKARTH</v>
      </c>
      <c r="T506" s="3" t="str">
        <f>IF(S506&lt;&gt;"",VLOOKUP(S506,'LibSets constants'!$B$4:$C$1000,2,FALSE),"")</f>
        <v>Markarth</v>
      </c>
      <c r="U506" s="33" t="s">
        <v>1742</v>
      </c>
      <c r="V506" s="41" t="str">
        <f>IF(U506&lt;&gt;"",IF(U506&lt;&gt;"LIBSETS_DROP_MECHANIC_MONSTER_NAME",VLOOKUP(U506,'LibSets constants'!$I$4:$L$1000,3,FALSE),""),"")</f>
        <v>Delve bosses have a chance to drop a waist or feet.</v>
      </c>
      <c r="W506" s="44" t="str">
        <f>IF(U506&lt;&gt;"",IF(U506&lt;&gt;"LIBSETS_DROP_MECHANIC_MONSTER_NAME",VLOOKUP(U506,'LibSets constants'!$I$4:$L$1000,4,FALSE),""),"")</f>
        <v>Bosse in Gewölben haben die Chance, eine Taille oder Füße fallen zu lassen.</v>
      </c>
      <c r="X506" s="3" t="str">
        <f>IF(G506&lt;&gt;"LIBSETS_SETTYPE_BATTLEGROUND",IF(G506&lt;&gt;"LIBSETS_SETTYPE_SPECIAL",IF(Y506&lt;&gt;"",VLOOKUP(Y506,'ESO zone constants'!$D$3:$H$4951,5,FALSE),""),""),"")</f>
        <v/>
      </c>
      <c r="Z506" s="42" t="s">
        <v>1742</v>
      </c>
      <c r="AA506" s="41" t="str">
        <f>IF(Z506&lt;&gt;"",IF(Z506&lt;&gt;"LIBSETS_DROP_MECHANIC_MONSTER_NAME",VLOOKUP(Z506,'LibSets constants'!$I$4:$L$1000,3,FALSE),""),"")</f>
        <v>Delve bosses have a chance to drop a waist or feet.</v>
      </c>
      <c r="AB506" s="41" t="str">
        <f>IF(Z506&lt;&gt;"",IF(Z506&lt;&gt;"LIBSETS_DROP_MECHANIC_MONSTER_NAME",VLOOKUP(Z506,'LibSets constants'!$I$4:$L$1000,4,FALSE),""),"")</f>
        <v>Bosse in Gewölben haben die Chance, eine Taille oder Füße fallen zu lassen.</v>
      </c>
      <c r="AC506" s="3" t="str">
        <f>IF(G506&lt;&gt;"LIBSETS_SETTYPE_BATTLEGROUND",IF(G506&lt;&gt;"LIBSETS_SETTYPE_SPECIAL",IF(AD506&lt;&gt;"",VLOOKUP(AD506,'ESO zone constants'!$D$3:$H$4951,5,FALSE),""),""),"")</f>
        <v/>
      </c>
      <c r="AE506" s="42" t="s">
        <v>1744</v>
      </c>
      <c r="AF506" s="41" t="str">
        <f>IF(AE506&lt;&gt;"",IF(AE506&lt;&gt;"LIBSETS_DROP_MECHANIC_MONSTER_NAME",VLOOKUP(AE506,'LibSets constants'!$I$4:$L$1000,3,FALSE),""),"")</f>
        <v>Public dungeon bosses have a chance to drop a shoulder, hand, or weapon.</v>
      </c>
      <c r="AG506" s="41" t="str">
        <f>IF(AE506&lt;&gt;"",IF(AE506&lt;&gt;"LIBSETS_DROP_MECHANIC_MONSTER_NAME",VLOOKUP(AE506,'LibSets constants'!$I$4:$L$1000,4,FALSE),""),"")</f>
        <v>Öffentliche Dungeon-Bosse haben die Möglichkeit, eine Schulter, Handschuhe oder eine Waffe fallen zu lassen.</v>
      </c>
      <c r="AH506" s="3" t="str">
        <f>IF(G506&lt;&gt;"LIBSETS_SETTYPE_BATTLEGROUND",IF(G506&lt;&gt;"LIBSETS_SETTYPE_SPECIAL",IF(AI506&lt;&gt;"",VLOOKUP(AI506,'ESO zone constants'!$D$3:$H$4951,5,FALSE),""),""),"")</f>
        <v/>
      </c>
      <c r="AJ506" s="42" t="s">
        <v>1745</v>
      </c>
      <c r="AK506" s="41" t="str">
        <f>IF(AJ506&lt;&gt;"",IF(AJ506&lt;&gt;"LIBSETS_DROP_MECHANIC_MONSTER_NAME",VLOOKUP(AJ506,'LibSets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6" s="41" t="str">
        <f>IF(AJ506&lt;&gt;"",IF(AJ506&lt;&gt;"LIBSETS_DROP_MECHANIC_MONSTER_NAME",VLOOKUP(AJ506,'LibSets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6" s="3" t="str">
        <f>IF(G506&lt;&gt;"LIBSETS_SETTYPE_BATTLEGROUND",IF(G506&lt;&gt;"LIBSETS_SETTYPE_SPECIAL",IF(AN506&lt;&gt;"",VLOOKUP(AN506,'ESO zone constants'!$D$3:$H$4951,5,FALSE),""),""),"")</f>
        <v/>
      </c>
      <c r="AO506" s="45"/>
      <c r="AP506" s="44" t="str">
        <f>IF(AO506&lt;&gt;"",IF(AO506&lt;&gt;"LIBSETS_DROP_MECHANIC_MONSTER_NAME",VLOOKUP(AO506,'LibSets constants'!$I$4:$L$1000,3,FALSE),""),"")</f>
        <v/>
      </c>
      <c r="AQ506" s="44" t="str">
        <f>IF(AO506&lt;&gt;"",IF(AO506&lt;&gt;"LIBSETS_DROP_MECHANIC_MONSTER_NAME",VLOOKUP(AO506,'LibSets constants'!$I$4:$L$1000,4,FALSE),""),"")</f>
        <v/>
      </c>
      <c r="AR506" s="3" t="str">
        <f>IF(G506&lt;&gt;"LIBSETS_SETTYPE_BATTLEGROUND",IF(G506&lt;&gt;"LIBSETS_SETTYPE_SPECIAL",IF(AS506&lt;&gt;"",VLOOKUP(AS506,'ESO zone constants'!$D$3:$H$4951,5,FALSE),""),""),"")</f>
        <v/>
      </c>
      <c r="AT506" s="45"/>
      <c r="AU506" s="44" t="str">
        <f>IF(AT506&lt;&gt;"",IF(AT506&lt;&gt;"LIBSETS_DROP_MECHANIC_MONSTER_NAME",VLOOKUP(AT506,'LibSets constants'!$I$4:$L$1000,3,FALSE),""),"")</f>
        <v/>
      </c>
      <c r="AV506" s="44" t="str">
        <f>IF(AT506&lt;&gt;"",IF(AT506&lt;&gt;"LIBSETS_DROP_MECHANIC_MONSTER_NAME",VLOOKUP(AT506,'LibSets constants'!$I$4:$L$1000,4,FALSE),""),"")</f>
        <v/>
      </c>
      <c r="AW506" s="21" t="str">
        <f t="shared" ref="AW506:AW520" si="61">IF(A506="???","--","")&amp;IF(F506&lt;&gt;"Not in the game (anymore)",IF(A506&lt;&gt;"",CONCATENATE("[",A506,"] = {wayshrines={")&amp;IF(K506&lt;&gt;"",CONCATENATE(K506,","),"")&amp;IF(L506&lt;&gt;"",CONCATENATE(L506,","),"")&amp;IF(M506&lt;&gt;"",CONCATENATE(M506,","),"")&amp;CONCATENATE("}")&amp;IF(VALUE(N506)&gt;0,CONCATENATE(", traitsNeeded=",N506),"")&amp;CONCATENATE(", dlcId=",IF(S506&lt;&gt;"",S506,"DLC_BASE_GAME")),""),"")</f>
        <v>[542] = {wayshrines={441,-1,-1,}, dlcId=DLC_MARKARTH</v>
      </c>
      <c r="AX506" s="21" t="str">
        <f t="shared" ref="AX506:AX520" si="62">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zoneIds={1207}, veteran=false</v>
      </c>
      <c r="AY506" s="21" t="str">
        <f t="shared" ref="AY506:AY520" si="63">IF(F506&lt;&gt;"Not in the game (anymore)",IF(A506&lt;&gt;"",", setType="&amp;G506,"")&amp;IF(J506="true",", multiTrialSet=true",""),"")</f>
        <v>, setType=LIBSETS_SETTYPE_OVERLAND</v>
      </c>
      <c r="AZ506" s="21" t="str">
        <f t="shared" ref="AZ506:AZ520" si="64">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A506" s="21" t="str">
        <f t="shared" ref="BA506:BA520" si="65">IF(F506&lt;&gt;"Not in the game (anymore)",IF(C506&lt;&gt;"",CONCATENATE(" --",C506," / ",B506,"   [",IF(Q506&lt;&gt;"",Q506,""),IF(Y506&lt;&gt;"",", "&amp;Y506,""),IF(AD506&lt;&gt;"",", "&amp;AD506,""),IF(AI506&lt;&gt;"",", "&amp;AI506,""),IF(AN506&lt;&gt;"",", "&amp;AN506,""),IF(AS506&lt;&gt;"",", "&amp;AS506,""),"]")),"")</f>
        <v xml:space="preserve"> --Hex Siphon / Fluchsiphon   [The Reach]</v>
      </c>
    </row>
    <row r="507" spans="1:53" x14ac:dyDescent="0.25">
      <c r="A507" s="5">
        <v>543</v>
      </c>
      <c r="B507" t="s">
        <v>2505</v>
      </c>
      <c r="C507" t="s">
        <v>2527</v>
      </c>
      <c r="D507" s="3">
        <f t="shared" si="60"/>
        <v>543</v>
      </c>
      <c r="G507" s="3" t="s">
        <v>1655</v>
      </c>
      <c r="I507" t="s">
        <v>97</v>
      </c>
      <c r="J507" t="s">
        <v>97</v>
      </c>
      <c r="K507">
        <v>441</v>
      </c>
      <c r="L507">
        <v>-1</v>
      </c>
      <c r="M507">
        <v>-1</v>
      </c>
      <c r="N507">
        <v>0</v>
      </c>
      <c r="P507" s="3">
        <f>IF(AND(G507&lt;&gt;"LIBSETS_SETTYPE_BATTLEGROUND",G507&lt;&gt;"LIBSETS_SETTYPE_SPECIAL",G507&lt;&gt;"LIBSETS_SETTYPE_MYTHIC"), IF(Q507&lt;&gt;"",VLOOKUP(Q507,'ESO zone constants'!$D$3:$H$9999,5,FALSE),""),"")</f>
        <v>1207</v>
      </c>
      <c r="Q507" t="str">
        <f>IF(AND(O507&lt;&gt;"",NOT(ISERROR(O507))),O507, IF(AND(K507&lt;&gt;"",K507&gt;0,NOT(ISERROR(K507))),VLOOKUP(K507,'ESO wayshrine node constants'!$A$3:$D$9986,4,FALSE),""))</f>
        <v>The Reach</v>
      </c>
      <c r="S507" s="19" t="str">
        <f>IF(AND(R507&lt;&gt;"",NOT(ISERROR(R507))),R507,IF(P507&lt;&gt;"",IF(NOT(ISERROR(VLOOKUP(P507,'ESO Dungeon constants'!$D$3:$H$9999,5,FALSE))),VLOOKUP(P507,'ESO Dungeon constants'!$D$3:$I$9999,6,FALSE),VLOOKUP(P507,'ESO zone constants'!$H$3:$K$9985,4,FALSE)),""))</f>
        <v>DLC_MARKARTH</v>
      </c>
      <c r="T507" s="3" t="str">
        <f>IF(S507&lt;&gt;"",VLOOKUP(S507,'LibSets constants'!$B$4:$C$1000,2,FALSE),"")</f>
        <v>Markarth</v>
      </c>
      <c r="U507" s="33" t="s">
        <v>1742</v>
      </c>
      <c r="V507" s="41" t="str">
        <f>IF(U507&lt;&gt;"",IF(U507&lt;&gt;"LIBSETS_DROP_MECHANIC_MONSTER_NAME",VLOOKUP(U507,'LibSets constants'!$I$4:$L$1000,3,FALSE),""),"")</f>
        <v>Delve bosses have a chance to drop a waist or feet.</v>
      </c>
      <c r="W507" s="44" t="str">
        <f>IF(U507&lt;&gt;"",IF(U507&lt;&gt;"LIBSETS_DROP_MECHANIC_MONSTER_NAME",VLOOKUP(U507,'LibSets constants'!$I$4:$L$1000,4,FALSE),""),"")</f>
        <v>Bosse in Gewölben haben die Chance, eine Taille oder Füße fallen zu lassen.</v>
      </c>
      <c r="X507" s="3" t="str">
        <f>IF(G507&lt;&gt;"LIBSETS_SETTYPE_BATTLEGROUND",IF(G507&lt;&gt;"LIBSETS_SETTYPE_SPECIAL",IF(Y507&lt;&gt;"",VLOOKUP(Y507,'ESO zone constants'!$D$3:$H$4951,5,FALSE),""),""),"")</f>
        <v/>
      </c>
      <c r="Z507" s="42" t="s">
        <v>1742</v>
      </c>
      <c r="AA507" s="41" t="str">
        <f>IF(Z507&lt;&gt;"",IF(Z507&lt;&gt;"LIBSETS_DROP_MECHANIC_MONSTER_NAME",VLOOKUP(Z507,'LibSets constants'!$I$4:$L$1000,3,FALSE),""),"")</f>
        <v>Delve bosses have a chance to drop a waist or feet.</v>
      </c>
      <c r="AB507" s="41" t="str">
        <f>IF(Z507&lt;&gt;"",IF(Z507&lt;&gt;"LIBSETS_DROP_MECHANIC_MONSTER_NAME",VLOOKUP(Z507,'LibSets constants'!$I$4:$L$1000,4,FALSE),""),"")</f>
        <v>Bosse in Gewölben haben die Chance, eine Taille oder Füße fallen zu lassen.</v>
      </c>
      <c r="AC507" s="3" t="str">
        <f>IF(G507&lt;&gt;"LIBSETS_SETTYPE_BATTLEGROUND",IF(G507&lt;&gt;"LIBSETS_SETTYPE_SPECIAL",IF(AD507&lt;&gt;"",VLOOKUP(AD507,'ESO zone constants'!$D$3:$H$4951,5,FALSE),""),""),"")</f>
        <v/>
      </c>
      <c r="AE507" s="42" t="s">
        <v>1744</v>
      </c>
      <c r="AF507" s="41" t="str">
        <f>IF(AE507&lt;&gt;"",IF(AE507&lt;&gt;"LIBSETS_DROP_MECHANIC_MONSTER_NAME",VLOOKUP(AE507,'LibSets constants'!$I$4:$L$1000,3,FALSE),""),"")</f>
        <v>Public dungeon bosses have a chance to drop a shoulder, hand, or weapon.</v>
      </c>
      <c r="AG507" s="41" t="str">
        <f>IF(AE507&lt;&gt;"",IF(AE507&lt;&gt;"LIBSETS_DROP_MECHANIC_MONSTER_NAME",VLOOKUP(AE507,'LibSets constants'!$I$4:$L$1000,4,FALSE),""),"")</f>
        <v>Öffentliche Dungeon-Bosse haben die Möglichkeit, eine Schulter, Handschuhe oder eine Waffe fallen zu lassen.</v>
      </c>
      <c r="AH507" s="3" t="str">
        <f>IF(G507&lt;&gt;"LIBSETS_SETTYPE_BATTLEGROUND",IF(G507&lt;&gt;"LIBSETS_SETTYPE_SPECIAL",IF(AI507&lt;&gt;"",VLOOKUP(AI507,'ESO zone constants'!$D$3:$H$4951,5,FALSE),""),""),"")</f>
        <v/>
      </c>
      <c r="AJ507" s="42" t="s">
        <v>1745</v>
      </c>
      <c r="AK507" s="41" t="str">
        <f>IF(AJ507&lt;&gt;"",IF(AJ507&lt;&gt;"LIBSETS_DROP_MECHANIC_MONSTER_NAME",VLOOKUP(AJ507,'LibSets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7" s="41" t="str">
        <f>IF(AJ507&lt;&gt;"",IF(AJ507&lt;&gt;"LIBSETS_DROP_MECHANIC_MONSTER_NAME",VLOOKUP(AJ507,'LibSets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7" s="3" t="str">
        <f>IF(G507&lt;&gt;"LIBSETS_SETTYPE_BATTLEGROUND",IF(G507&lt;&gt;"LIBSETS_SETTYPE_SPECIAL",IF(AN507&lt;&gt;"",VLOOKUP(AN507,'ESO zone constants'!$D$3:$H$4951,5,FALSE),""),""),"")</f>
        <v/>
      </c>
      <c r="AO507" s="45"/>
      <c r="AP507" s="44" t="str">
        <f>IF(AO507&lt;&gt;"",IF(AO507&lt;&gt;"LIBSETS_DROP_MECHANIC_MONSTER_NAME",VLOOKUP(AO507,'LibSets constants'!$I$4:$L$1000,3,FALSE),""),"")</f>
        <v/>
      </c>
      <c r="AQ507" s="44" t="str">
        <f>IF(AO507&lt;&gt;"",IF(AO507&lt;&gt;"LIBSETS_DROP_MECHANIC_MONSTER_NAME",VLOOKUP(AO507,'LibSets constants'!$I$4:$L$1000,4,FALSE),""),"")</f>
        <v/>
      </c>
      <c r="AR507" s="3" t="str">
        <f>IF(G507&lt;&gt;"LIBSETS_SETTYPE_BATTLEGROUND",IF(G507&lt;&gt;"LIBSETS_SETTYPE_SPECIAL",IF(AS507&lt;&gt;"",VLOOKUP(AS507,'ESO zone constants'!$D$3:$H$4951,5,FALSE),""),""),"")</f>
        <v/>
      </c>
      <c r="AT507" s="45"/>
      <c r="AU507" s="44" t="str">
        <f>IF(AT507&lt;&gt;"",IF(AT507&lt;&gt;"LIBSETS_DROP_MECHANIC_MONSTER_NAME",VLOOKUP(AT507,'LibSets constants'!$I$4:$L$1000,3,FALSE),""),"")</f>
        <v/>
      </c>
      <c r="AV507" s="44" t="str">
        <f>IF(AT507&lt;&gt;"",IF(AT507&lt;&gt;"LIBSETS_DROP_MECHANIC_MONSTER_NAME",VLOOKUP(AT507,'LibSets constants'!$I$4:$L$1000,4,FALSE),""),"")</f>
        <v/>
      </c>
      <c r="AW507" s="21" t="str">
        <f t="shared" si="61"/>
        <v>[543] = {wayshrines={441,-1,-1,}, dlcId=DLC_MARKARTH</v>
      </c>
      <c r="AX507" s="21" t="str">
        <f t="shared" si="62"/>
        <v>, zoneIds={1207}, veteran=false</v>
      </c>
      <c r="AY507" s="21" t="str">
        <f t="shared" si="63"/>
        <v>, setType=LIBSETS_SETTYPE_OVERLAND</v>
      </c>
      <c r="AZ507" s="21" t="str">
        <f t="shared" si="64"/>
        <v>, dropMechanic={LIBSETS_DROP_MECHANIC_OVERLAND_BOSS_DELVE,LIBSETS_DROP_MECHANIC_OVERLAND_BOSS_DELVE,LIBSETS_DROP_MECHANIC_OVERLAND_BOSS_PUBLIC_DUNGEON,LIBSETS_DROP_MECHANIC_OVERLAND_CHEST}},</v>
      </c>
      <c r="BA507" s="21" t="str">
        <f t="shared" si="65"/>
        <v xml:space="preserve"> --Pestilent Host / Pestilenter Wirt   [The Reach]</v>
      </c>
    </row>
    <row r="508" spans="1:53" x14ac:dyDescent="0.25">
      <c r="A508" s="5">
        <v>544</v>
      </c>
      <c r="B508" t="s">
        <v>2506</v>
      </c>
      <c r="C508" t="s">
        <v>2528</v>
      </c>
      <c r="D508" s="3">
        <f t="shared" si="60"/>
        <v>544</v>
      </c>
      <c r="G508" s="3" t="s">
        <v>1655</v>
      </c>
      <c r="I508" t="s">
        <v>97</v>
      </c>
      <c r="J508" t="s">
        <v>97</v>
      </c>
      <c r="K508">
        <v>441</v>
      </c>
      <c r="L508">
        <v>441</v>
      </c>
      <c r="M508">
        <v>441</v>
      </c>
      <c r="N508">
        <v>0</v>
      </c>
      <c r="P508" s="3">
        <f>IF(AND(G508&lt;&gt;"LIBSETS_SETTYPE_BATTLEGROUND",G508&lt;&gt;"LIBSETS_SETTYPE_SPECIAL",G508&lt;&gt;"LIBSETS_SETTYPE_MYTHIC"), IF(Q508&lt;&gt;"",VLOOKUP(Q508,'ESO zone constants'!$D$3:$H$9999,5,FALSE),""),"")</f>
        <v>1207</v>
      </c>
      <c r="Q508" t="str">
        <f>IF(AND(O508&lt;&gt;"",NOT(ISERROR(O508))),O508, IF(AND(K508&lt;&gt;"",K508&gt;0,NOT(ISERROR(K508))),VLOOKUP(K508,'ESO wayshrine node constants'!$A$3:$D$9986,4,FALSE),""))</f>
        <v>The Reach</v>
      </c>
      <c r="S508" s="19" t="str">
        <f>IF(AND(R508&lt;&gt;"",NOT(ISERROR(R508))),R508,IF(P508&lt;&gt;"",IF(NOT(ISERROR(VLOOKUP(P508,'ESO Dungeon constants'!$D$3:$H$9999,5,FALSE))),VLOOKUP(P508,'ESO Dungeon constants'!$D$3:$I$9999,6,FALSE),VLOOKUP(P508,'ESO zone constants'!$H$3:$K$9985,4,FALSE)),""))</f>
        <v>DLC_MARKARTH</v>
      </c>
      <c r="T508" s="3" t="str">
        <f>IF(S508&lt;&gt;"",VLOOKUP(S508,'LibSets constants'!$B$4:$C$1000,2,FALSE),"")</f>
        <v>Markarth</v>
      </c>
      <c r="U508" s="33" t="s">
        <v>1742</v>
      </c>
      <c r="V508" s="41" t="str">
        <f>IF(U508&lt;&gt;"",IF(U508&lt;&gt;"LIBSETS_DROP_MECHANIC_MONSTER_NAME",VLOOKUP(U508,'LibSets constants'!$I$4:$L$1000,3,FALSE),""),"")</f>
        <v>Delve bosses have a chance to drop a waist or feet.</v>
      </c>
      <c r="W508" s="44" t="str">
        <f>IF(U508&lt;&gt;"",IF(U508&lt;&gt;"LIBSETS_DROP_MECHANIC_MONSTER_NAME",VLOOKUP(U508,'LibSets constants'!$I$4:$L$1000,4,FALSE),""),"")</f>
        <v>Bosse in Gewölben haben die Chance, eine Taille oder Füße fallen zu lassen.</v>
      </c>
      <c r="X508" s="3" t="str">
        <f>IF(G508&lt;&gt;"LIBSETS_SETTYPE_BATTLEGROUND",IF(G508&lt;&gt;"LIBSETS_SETTYPE_SPECIAL",IF(Y508&lt;&gt;"",VLOOKUP(Y508,'ESO zone constants'!$D$3:$H$4951,5,FALSE),""),""),"")</f>
        <v/>
      </c>
      <c r="Z508" s="42" t="s">
        <v>1742</v>
      </c>
      <c r="AA508" s="41" t="str">
        <f>IF(Z508&lt;&gt;"",IF(Z508&lt;&gt;"LIBSETS_DROP_MECHANIC_MONSTER_NAME",VLOOKUP(Z508,'LibSets constants'!$I$4:$L$1000,3,FALSE),""),"")</f>
        <v>Delve bosses have a chance to drop a waist or feet.</v>
      </c>
      <c r="AB508" s="41" t="str">
        <f>IF(Z508&lt;&gt;"",IF(Z508&lt;&gt;"LIBSETS_DROP_MECHANIC_MONSTER_NAME",VLOOKUP(Z508,'LibSets constants'!$I$4:$L$1000,4,FALSE),""),"")</f>
        <v>Bosse in Gewölben haben die Chance, eine Taille oder Füße fallen zu lassen.</v>
      </c>
      <c r="AC508" s="3" t="str">
        <f>IF(G508&lt;&gt;"LIBSETS_SETTYPE_BATTLEGROUND",IF(G508&lt;&gt;"LIBSETS_SETTYPE_SPECIAL",IF(AD508&lt;&gt;"",VLOOKUP(AD508,'ESO zone constants'!$D$3:$H$4951,5,FALSE),""),""),"")</f>
        <v/>
      </c>
      <c r="AE508" s="42" t="s">
        <v>1744</v>
      </c>
      <c r="AF508" s="41" t="str">
        <f>IF(AE508&lt;&gt;"",IF(AE508&lt;&gt;"LIBSETS_DROP_MECHANIC_MONSTER_NAME",VLOOKUP(AE508,'LibSets constants'!$I$4:$L$1000,3,FALSE),""),"")</f>
        <v>Public dungeon bosses have a chance to drop a shoulder, hand, or weapon.</v>
      </c>
      <c r="AG508" s="41" t="str">
        <f>IF(AE508&lt;&gt;"",IF(AE508&lt;&gt;"LIBSETS_DROP_MECHANIC_MONSTER_NAME",VLOOKUP(AE508,'LibSets constants'!$I$4:$L$1000,4,FALSE),""),"")</f>
        <v>Öffentliche Dungeon-Bosse haben die Möglichkeit, eine Schulter, Handschuhe oder eine Waffe fallen zu lassen.</v>
      </c>
      <c r="AH508" s="3" t="str">
        <f>IF(G508&lt;&gt;"LIBSETS_SETTYPE_BATTLEGROUND",IF(G508&lt;&gt;"LIBSETS_SETTYPE_SPECIAL",IF(AI508&lt;&gt;"",VLOOKUP(AI508,'ESO zone constants'!$D$3:$H$4951,5,FALSE),""),""),"")</f>
        <v/>
      </c>
      <c r="AJ508" s="42" t="s">
        <v>1745</v>
      </c>
      <c r="AK508" s="41" t="str">
        <f>IF(AJ508&lt;&gt;"",IF(AJ508&lt;&gt;"LIBSETS_DROP_MECHANIC_MONSTER_NAME",VLOOKUP(AJ508,'LibSets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8" s="41" t="str">
        <f>IF(AJ508&lt;&gt;"",IF(AJ508&lt;&gt;"LIBSETS_DROP_MECHANIC_MONSTER_NAME",VLOOKUP(AJ508,'LibSets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8" s="3" t="str">
        <f>IF(G508&lt;&gt;"LIBSETS_SETTYPE_BATTLEGROUND",IF(G508&lt;&gt;"LIBSETS_SETTYPE_SPECIAL",IF(AN508&lt;&gt;"",VLOOKUP(AN508,'ESO zone constants'!$D$3:$H$4951,5,FALSE),""),""),"")</f>
        <v/>
      </c>
      <c r="AO508" s="45"/>
      <c r="AP508" s="44" t="str">
        <f>IF(AO508&lt;&gt;"",IF(AO508&lt;&gt;"LIBSETS_DROP_MECHANIC_MONSTER_NAME",VLOOKUP(AO508,'LibSets constants'!$I$4:$L$1000,3,FALSE),""),"")</f>
        <v/>
      </c>
      <c r="AQ508" s="44" t="str">
        <f>IF(AO508&lt;&gt;"",IF(AO508&lt;&gt;"LIBSETS_DROP_MECHANIC_MONSTER_NAME",VLOOKUP(AO508,'LibSets constants'!$I$4:$L$1000,4,FALSE),""),"")</f>
        <v/>
      </c>
      <c r="AR508" s="3" t="str">
        <f>IF(G508&lt;&gt;"LIBSETS_SETTYPE_BATTLEGROUND",IF(G508&lt;&gt;"LIBSETS_SETTYPE_SPECIAL",IF(AS508&lt;&gt;"",VLOOKUP(AS508,'ESO zone constants'!$D$3:$H$4951,5,FALSE),""),""),"")</f>
        <v/>
      </c>
      <c r="AT508" s="45"/>
      <c r="AU508" s="44" t="str">
        <f>IF(AT508&lt;&gt;"",IF(AT508&lt;&gt;"LIBSETS_DROP_MECHANIC_MONSTER_NAME",VLOOKUP(AT508,'LibSets constants'!$I$4:$L$1000,3,FALSE),""),"")</f>
        <v/>
      </c>
      <c r="AV508" s="44" t="str">
        <f>IF(AT508&lt;&gt;"",IF(AT508&lt;&gt;"LIBSETS_DROP_MECHANIC_MONSTER_NAME",VLOOKUP(AT508,'LibSets constants'!$I$4:$L$1000,4,FALSE),""),"")</f>
        <v/>
      </c>
      <c r="AW508" s="21" t="str">
        <f t="shared" si="61"/>
        <v>[544] = {wayshrines={441,441,441,}, dlcId=DLC_MARKARTH</v>
      </c>
      <c r="AX508" s="21" t="str">
        <f t="shared" si="62"/>
        <v>, zoneIds={1207}, veteran=false</v>
      </c>
      <c r="AY508" s="21" t="str">
        <f t="shared" si="63"/>
        <v>, setType=LIBSETS_SETTYPE_OVERLAND</v>
      </c>
      <c r="AZ508" s="21" t="str">
        <f t="shared" si="64"/>
        <v>, dropMechanic={LIBSETS_DROP_MECHANIC_OVERLAND_BOSS_DELVE,LIBSETS_DROP_MECHANIC_OVERLAND_BOSS_DELVE,LIBSETS_DROP_MECHANIC_OVERLAND_BOSS_PUBLIC_DUNGEON,LIBSETS_DROP_MECHANIC_OVERLAND_CHEST}},</v>
      </c>
      <c r="BA508" s="21" t="str">
        <f t="shared" si="65"/>
        <v xml:space="preserve"> --Explosive Rebuke / Explosiver Tadel   [The Reach]</v>
      </c>
    </row>
    <row r="509" spans="1:53" x14ac:dyDescent="0.25">
      <c r="A509" s="5">
        <v>557</v>
      </c>
      <c r="B509" t="s">
        <v>2507</v>
      </c>
      <c r="C509" t="s">
        <v>2533</v>
      </c>
      <c r="D509" s="3">
        <f t="shared" si="60"/>
        <v>557</v>
      </c>
      <c r="G509" s="8" t="s">
        <v>1647</v>
      </c>
      <c r="I509" t="s">
        <v>97</v>
      </c>
      <c r="J509" t="s">
        <v>97</v>
      </c>
      <c r="K509">
        <v>457</v>
      </c>
      <c r="L509">
        <v>457</v>
      </c>
      <c r="M509">
        <v>457</v>
      </c>
      <c r="N509">
        <v>0</v>
      </c>
      <c r="O509" s="70" t="s">
        <v>2473</v>
      </c>
      <c r="P509" s="3">
        <f>IF(AND(G509&lt;&gt;"LIBSETS_SETTYPE_BATTLEGROUND",G509&lt;&gt;"LIBSETS_SETTYPE_SPECIAL",G509&lt;&gt;"LIBSETS_SETTYPE_MYTHIC"), IF(Q509&lt;&gt;"",VLOOKUP(Q509,'ESO zone constants'!$D$3:$H$9999,5,FALSE),""),"")</f>
        <v>1227</v>
      </c>
      <c r="Q509" t="str">
        <f>IF(AND(O509&lt;&gt;"",NOT(ISERROR(O509))),O509, IF(AND(K509&lt;&gt;"",K509&gt;0,NOT(ISERROR(K509))),VLOOKUP(K509,'ESO wayshrine node constants'!$A$3:$D$9986,4,FALSE),""))</f>
        <v>Vateshran Hollows</v>
      </c>
      <c r="S509" s="19" t="str">
        <f>IF(AND(R509&lt;&gt;"",NOT(ISERROR(R509))),R509,IF(P509&lt;&gt;"",IF(NOT(ISERROR(VLOOKUP(P509,'ESO Dungeon constants'!$D$3:$H$9999,5,FALSE))),VLOOKUP(P509,'ESO Dungeon constants'!$D$3:$I$9999,6,FALSE),VLOOKUP(P509,'ESO zone constants'!$H$3:$K$9985,4,FALSE)),""))</f>
        <v>DLC_MARKARTH</v>
      </c>
      <c r="T509" s="3" t="str">
        <f>IF(S509&lt;&gt;"",VLOOKUP(S509,'LibSets constants'!$B$4:$C$1000,2,FALSE),"")</f>
        <v>Markarth</v>
      </c>
      <c r="U509" s="33" t="s">
        <v>1738</v>
      </c>
      <c r="V509" s="41" t="str">
        <f>IF(U509&lt;&gt;"",IF(U509&lt;&gt;"LIBSETS_DROP_MECHANIC_MONSTER_NAME",VLOOKUP(U509,'LibSets constants'!$I$4:$L$1000,3,FALSE),""),"")</f>
        <v>Arena stage chest</v>
      </c>
      <c r="W509" s="41" t="str">
        <f>IF(U509&lt;&gt;"",IF(U509&lt;&gt;"LIBSETS_DROP_MECHANIC_MONSTER_NAME",VLOOKUP(U509,'LibSets constants'!$I$4:$L$1000,4,FALSE),""),"")</f>
        <v>Arena-Phasen Schatztruhe</v>
      </c>
      <c r="X509" s="3" t="str">
        <f>IF(G509&lt;&gt;"LIBSETS_SETTYPE_BATTLEGROUND",IF(G509&lt;&gt;"LIBSETS_SETTYPE_SPECIAL",IF(Y509&lt;&gt;"",VLOOKUP(Y509,'ESO zone constants'!$D$3:$H$4951,5,FALSE),""),""),"")</f>
        <v/>
      </c>
      <c r="Z509" s="45"/>
      <c r="AA509" s="44" t="str">
        <f>IF(Z509&lt;&gt;"",IF(Z509&lt;&gt;"LIBSETS_DROP_MECHANIC_MONSTER_NAME",VLOOKUP(Z509,'LibSets constants'!$I$4:$L$1000,3,FALSE),""),"")</f>
        <v/>
      </c>
      <c r="AB509" s="44" t="str">
        <f>IF(Z509&lt;&gt;"",IF(Z509&lt;&gt;"LIBSETS_DROP_MECHANIC_MONSTER_NAME",VLOOKUP(Z509,'LibSets constants'!$I$4:$L$1000,4,FALSE),""),"")</f>
        <v/>
      </c>
      <c r="AC509" s="3" t="str">
        <f>IF(G509&lt;&gt;"LIBSETS_SETTYPE_BATTLEGROUND",IF(G509&lt;&gt;"LIBSETS_SETTYPE_SPECIAL",IF(AD509&lt;&gt;"",VLOOKUP(AD509,'ESO zone constants'!$D$3:$H$4951,5,FALSE),""),""),"")</f>
        <v/>
      </c>
      <c r="AE509" s="42"/>
      <c r="AF509" s="41" t="str">
        <f>IF(AE509&lt;&gt;"",IF(AE509&lt;&gt;"LIBSETS_DROP_MECHANIC_MONSTER_NAME",VLOOKUP(AE509,'LibSets constants'!$I$4:$L$1000,3,FALSE),""),"")</f>
        <v/>
      </c>
      <c r="AG509" s="41" t="str">
        <f>IF(AE509&lt;&gt;"",IF(AE509&lt;&gt;"LIBSETS_DROP_MECHANIC_MONSTER_NAME",VLOOKUP(AE509,'LibSets constants'!$I$4:$L$1000,4,FALSE),""),"")</f>
        <v/>
      </c>
      <c r="AH509" s="3" t="str">
        <f>IF(G509&lt;&gt;"LIBSETS_SETTYPE_BATTLEGROUND",IF(G509&lt;&gt;"LIBSETS_SETTYPE_SPECIAL",IF(AI509&lt;&gt;"",VLOOKUP(AI509,'ESO zone constants'!$D$3:$H$4951,5,FALSE),""),""),"")</f>
        <v/>
      </c>
      <c r="AJ509" s="45"/>
      <c r="AK509" s="44" t="str">
        <f>IF(AJ509&lt;&gt;"",IF(AJ509&lt;&gt;"LIBSETS_DROP_MECHANIC_MONSTER_NAME",VLOOKUP(AJ509,'LibSets constants'!$I$4:$L$1000,3,FALSE),""),"")</f>
        <v/>
      </c>
      <c r="AL509" s="44" t="str">
        <f>IF(AJ509&lt;&gt;"",IF(AJ509&lt;&gt;"LIBSETS_DROP_MECHANIC_MONSTER_NAME",VLOOKUP(AJ509,'LibSets constants'!$I$4:$L$1000,4,FALSE),""),"")</f>
        <v/>
      </c>
      <c r="AM509" s="3" t="str">
        <f>IF(G509&lt;&gt;"LIBSETS_SETTYPE_BATTLEGROUND",IF(G509&lt;&gt;"LIBSETS_SETTYPE_SPECIAL",IF(AN509&lt;&gt;"",VLOOKUP(AN509,'ESO zone constants'!$D$3:$H$4951,5,FALSE),""),""),"")</f>
        <v/>
      </c>
      <c r="AO509" s="45"/>
      <c r="AP509" s="44" t="str">
        <f>IF(AO509&lt;&gt;"",IF(AO509&lt;&gt;"LIBSETS_DROP_MECHANIC_MONSTER_NAME",VLOOKUP(AO509,'LibSets constants'!$I$4:$L$1000,3,FALSE),""),"")</f>
        <v/>
      </c>
      <c r="AQ509" s="44" t="str">
        <f>IF(AO509&lt;&gt;"",IF(AO509&lt;&gt;"LIBSETS_DROP_MECHANIC_MONSTER_NAME",VLOOKUP(AO509,'LibSets constants'!$I$4:$L$1000,4,FALSE),""),"")</f>
        <v/>
      </c>
      <c r="AR509" s="3" t="str">
        <f>IF(G509&lt;&gt;"LIBSETS_SETTYPE_BATTLEGROUND",IF(G509&lt;&gt;"LIBSETS_SETTYPE_SPECIAL",IF(AS509&lt;&gt;"",VLOOKUP(AS509,'ESO zone constants'!$D$3:$H$4951,5,FALSE),""),""),"")</f>
        <v/>
      </c>
      <c r="AT509" s="45"/>
      <c r="AU509" s="44" t="str">
        <f>IF(AT509&lt;&gt;"",IF(AT509&lt;&gt;"LIBSETS_DROP_MECHANIC_MONSTER_NAME",VLOOKUP(AT509,'LibSets constants'!$I$4:$L$1000,3,FALSE),""),"")</f>
        <v/>
      </c>
      <c r="AV509" s="44" t="str">
        <f>IF(AT509&lt;&gt;"",IF(AT509&lt;&gt;"LIBSETS_DROP_MECHANIC_MONSTER_NAME",VLOOKUP(AT509,'LibSets constants'!$I$4:$L$1000,4,FALSE),""),"")</f>
        <v/>
      </c>
      <c r="AW509" s="21" t="str">
        <f t="shared" si="61"/>
        <v>[557] = {wayshrines={457,457,457,}, dlcId=DLC_MARKARTH</v>
      </c>
      <c r="AX509" s="21" t="str">
        <f t="shared" si="62"/>
        <v>, zoneIds={1227}, veteran=false</v>
      </c>
      <c r="AY509" s="21" t="str">
        <f t="shared" si="63"/>
        <v>, setType=LIBSETS_SETTYPE_ARENA</v>
      </c>
      <c r="AZ509" s="21" t="str">
        <f t="shared" si="64"/>
        <v>, dropMechanic={LIBSETS_DROP_MECHANIC_ARENA_STAGE_CHEST}},</v>
      </c>
      <c r="BA509" s="21" t="str">
        <f t="shared" si="65"/>
        <v xml:space="preserve"> --Executioner's Blade / Henkersklinge   [Vateshran Hollows]</v>
      </c>
    </row>
    <row r="510" spans="1:53" x14ac:dyDescent="0.25">
      <c r="A510" s="5">
        <v>558</v>
      </c>
      <c r="B510" t="s">
        <v>2508</v>
      </c>
      <c r="C510" t="s">
        <v>2529</v>
      </c>
      <c r="D510" s="3">
        <f t="shared" si="60"/>
        <v>558</v>
      </c>
      <c r="G510" s="8" t="s">
        <v>1647</v>
      </c>
      <c r="I510" t="s">
        <v>97</v>
      </c>
      <c r="J510" t="s">
        <v>97</v>
      </c>
      <c r="K510">
        <v>457</v>
      </c>
      <c r="L510">
        <v>457</v>
      </c>
      <c r="M510">
        <v>457</v>
      </c>
      <c r="N510">
        <v>0</v>
      </c>
      <c r="O510" s="70" t="s">
        <v>2473</v>
      </c>
      <c r="P510" s="3">
        <f>IF(AND(G510&lt;&gt;"LIBSETS_SETTYPE_BATTLEGROUND",G510&lt;&gt;"LIBSETS_SETTYPE_SPECIAL",G510&lt;&gt;"LIBSETS_SETTYPE_MYTHIC"), IF(Q510&lt;&gt;"",VLOOKUP(Q510,'ESO zone constants'!$D$3:$H$9999,5,FALSE),""),"")</f>
        <v>1227</v>
      </c>
      <c r="Q510" t="str">
        <f>IF(AND(O510&lt;&gt;"",NOT(ISERROR(O510))),O510, IF(AND(K510&lt;&gt;"",K510&gt;0,NOT(ISERROR(K510))),VLOOKUP(K510,'ESO wayshrine node constants'!$A$3:$D$9986,4,FALSE),""))</f>
        <v>Vateshran Hollows</v>
      </c>
      <c r="S510" s="19" t="str">
        <f>IF(AND(R510&lt;&gt;"",NOT(ISERROR(R510))),R510,IF(P510&lt;&gt;"",IF(NOT(ISERROR(VLOOKUP(P510,'ESO Dungeon constants'!$D$3:$H$9999,5,FALSE))),VLOOKUP(P510,'ESO Dungeon constants'!$D$3:$I$9999,6,FALSE),VLOOKUP(P510,'ESO zone constants'!$H$3:$K$9985,4,FALSE)),""))</f>
        <v>DLC_MARKARTH</v>
      </c>
      <c r="T510" s="3" t="str">
        <f>IF(S510&lt;&gt;"",VLOOKUP(S510,'LibSets constants'!$B$4:$C$1000,2,FALSE),"")</f>
        <v>Markarth</v>
      </c>
      <c r="U510" s="33" t="s">
        <v>1738</v>
      </c>
      <c r="V510" s="41" t="str">
        <f>IF(U510&lt;&gt;"",IF(U510&lt;&gt;"LIBSETS_DROP_MECHANIC_MONSTER_NAME",VLOOKUP(U510,'LibSets constants'!$I$4:$L$1000,3,FALSE),""),"")</f>
        <v>Arena stage chest</v>
      </c>
      <c r="W510" s="41" t="str">
        <f>IF(U510&lt;&gt;"",IF(U510&lt;&gt;"LIBSETS_DROP_MECHANIC_MONSTER_NAME",VLOOKUP(U510,'LibSets constants'!$I$4:$L$1000,4,FALSE),""),"")</f>
        <v>Arena-Phasen Schatztruhe</v>
      </c>
      <c r="X510" s="3" t="str">
        <f>IF(G510&lt;&gt;"LIBSETS_SETTYPE_BATTLEGROUND",IF(G510&lt;&gt;"LIBSETS_SETTYPE_SPECIAL",IF(Y510&lt;&gt;"",VLOOKUP(Y510,'ESO zone constants'!$D$3:$H$4951,5,FALSE),""),""),"")</f>
        <v/>
      </c>
      <c r="Z510" s="45"/>
      <c r="AA510" s="44" t="str">
        <f>IF(Z510&lt;&gt;"",IF(Z510&lt;&gt;"LIBSETS_DROP_MECHANIC_MONSTER_NAME",VLOOKUP(Z510,'LibSets constants'!$I$4:$L$1000,3,FALSE),""),"")</f>
        <v/>
      </c>
      <c r="AB510" s="44" t="str">
        <f>IF(Z510&lt;&gt;"",IF(Z510&lt;&gt;"LIBSETS_DROP_MECHANIC_MONSTER_NAME",VLOOKUP(Z510,'LibSets constants'!$I$4:$L$1000,4,FALSE),""),"")</f>
        <v/>
      </c>
      <c r="AC510" s="3" t="str">
        <f>IF(G510&lt;&gt;"LIBSETS_SETTYPE_BATTLEGROUND",IF(G510&lt;&gt;"LIBSETS_SETTYPE_SPECIAL",IF(AD510&lt;&gt;"",VLOOKUP(AD510,'ESO zone constants'!$D$3:$H$4951,5,FALSE),""),""),"")</f>
        <v/>
      </c>
      <c r="AE510" s="45"/>
      <c r="AF510" s="44" t="str">
        <f>IF(AE510&lt;&gt;"",IF(AE510&lt;&gt;"LIBSETS_DROP_MECHANIC_MONSTER_NAME",VLOOKUP(AE510,'LibSets constants'!$I$4:$L$1000,3,FALSE),""),"")</f>
        <v/>
      </c>
      <c r="AG510" s="44" t="str">
        <f>IF(AE510&lt;&gt;"",IF(AE510&lt;&gt;"LIBSETS_DROP_MECHANIC_MONSTER_NAME",VLOOKUP(AE510,'LibSets constants'!$I$4:$L$1000,4,FALSE),""),"")</f>
        <v/>
      </c>
      <c r="AH510" s="3" t="str">
        <f>IF(G510&lt;&gt;"LIBSETS_SETTYPE_BATTLEGROUND",IF(G510&lt;&gt;"LIBSETS_SETTYPE_SPECIAL",IF(AI510&lt;&gt;"",VLOOKUP(AI510,'ESO zone constants'!$D$3:$H$4951,5,FALSE),""),""),"")</f>
        <v/>
      </c>
      <c r="AJ510" s="45"/>
      <c r="AK510" s="44" t="str">
        <f>IF(AJ510&lt;&gt;"",IF(AJ510&lt;&gt;"LIBSETS_DROP_MECHANIC_MONSTER_NAME",VLOOKUP(AJ510,'LibSets constants'!$I$4:$L$1000,3,FALSE),""),"")</f>
        <v/>
      </c>
      <c r="AL510" s="44" t="str">
        <f>IF(AJ510&lt;&gt;"",IF(AJ510&lt;&gt;"LIBSETS_DROP_MECHANIC_MONSTER_NAME",VLOOKUP(AJ510,'LibSets constants'!$I$4:$L$1000,4,FALSE),""),"")</f>
        <v/>
      </c>
      <c r="AM510" s="3" t="str">
        <f>IF(G510&lt;&gt;"LIBSETS_SETTYPE_BATTLEGROUND",IF(G510&lt;&gt;"LIBSETS_SETTYPE_SPECIAL",IF(AN510&lt;&gt;"",VLOOKUP(AN510,'ESO zone constants'!$D$3:$H$4951,5,FALSE),""),""),"")</f>
        <v/>
      </c>
      <c r="AO510" s="45"/>
      <c r="AP510" s="44" t="str">
        <f>IF(AO510&lt;&gt;"",IF(AO510&lt;&gt;"LIBSETS_DROP_MECHANIC_MONSTER_NAME",VLOOKUP(AO510,'LibSets constants'!$I$4:$L$1000,3,FALSE),""),"")</f>
        <v/>
      </c>
      <c r="AQ510" s="44" t="str">
        <f>IF(AO510&lt;&gt;"",IF(AO510&lt;&gt;"LIBSETS_DROP_MECHANIC_MONSTER_NAME",VLOOKUP(AO510,'LibSets constants'!$I$4:$L$1000,4,FALSE),""),"")</f>
        <v/>
      </c>
      <c r="AR510" s="3" t="str">
        <f>IF(G510&lt;&gt;"LIBSETS_SETTYPE_BATTLEGROUND",IF(G510&lt;&gt;"LIBSETS_SETTYPE_SPECIAL",IF(AS510&lt;&gt;"",VLOOKUP(AS510,'ESO zone constants'!$D$3:$H$4951,5,FALSE),""),""),"")</f>
        <v/>
      </c>
      <c r="AT510" s="45"/>
      <c r="AU510" s="44" t="str">
        <f>IF(AT510&lt;&gt;"",IF(AT510&lt;&gt;"LIBSETS_DROP_MECHANIC_MONSTER_NAME",VLOOKUP(AT510,'LibSets constants'!$I$4:$L$1000,3,FALSE),""),"")</f>
        <v/>
      </c>
      <c r="AV510" s="44" t="str">
        <f>IF(AT510&lt;&gt;"",IF(AT510&lt;&gt;"LIBSETS_DROP_MECHANIC_MONSTER_NAME",VLOOKUP(AT510,'LibSets constants'!$I$4:$L$1000,4,FALSE),""),"")</f>
        <v/>
      </c>
      <c r="AW510" s="21" t="str">
        <f t="shared" si="61"/>
        <v>[558] = {wayshrines={457,457,457,}, dlcId=DLC_MARKARTH</v>
      </c>
      <c r="AX510" s="21" t="str">
        <f t="shared" si="62"/>
        <v>, zoneIds={1227}, veteran=false</v>
      </c>
      <c r="AY510" s="21" t="str">
        <f t="shared" si="63"/>
        <v>, setType=LIBSETS_SETTYPE_ARENA</v>
      </c>
      <c r="AZ510" s="21" t="str">
        <f t="shared" si="64"/>
        <v>, dropMechanic={LIBSETS_DROP_MECHANIC_ARENA_STAGE_CHEST}},</v>
      </c>
      <c r="BA510" s="21" t="str">
        <f t="shared" si="65"/>
        <v xml:space="preserve"> --Void Bash / LeerenWucht   [Vateshran Hollows]</v>
      </c>
    </row>
    <row r="511" spans="1:53" x14ac:dyDescent="0.25">
      <c r="A511" s="5">
        <v>559</v>
      </c>
      <c r="B511" t="s">
        <v>2509</v>
      </c>
      <c r="C511" t="s">
        <v>2530</v>
      </c>
      <c r="D511" s="3">
        <f t="shared" si="60"/>
        <v>559</v>
      </c>
      <c r="G511" s="8" t="s">
        <v>1647</v>
      </c>
      <c r="I511" t="s">
        <v>97</v>
      </c>
      <c r="J511" t="s">
        <v>97</v>
      </c>
      <c r="K511">
        <v>457</v>
      </c>
      <c r="L511">
        <v>457</v>
      </c>
      <c r="M511">
        <v>457</v>
      </c>
      <c r="N511">
        <v>0</v>
      </c>
      <c r="O511" s="70" t="s">
        <v>2473</v>
      </c>
      <c r="P511" s="3">
        <f>IF(AND(G511&lt;&gt;"LIBSETS_SETTYPE_BATTLEGROUND",G511&lt;&gt;"LIBSETS_SETTYPE_SPECIAL",G511&lt;&gt;"LIBSETS_SETTYPE_MYTHIC"), IF(Q511&lt;&gt;"",VLOOKUP(Q511,'ESO zone constants'!$D$3:$H$9999,5,FALSE),""),"")</f>
        <v>1227</v>
      </c>
      <c r="Q511" t="str">
        <f>IF(AND(O511&lt;&gt;"",NOT(ISERROR(O511))),O511, IF(AND(K511&lt;&gt;"",K511&gt;0,NOT(ISERROR(K511))),VLOOKUP(K511,'ESO wayshrine node constants'!$A$3:$D$9986,4,FALSE),""))</f>
        <v>Vateshran Hollows</v>
      </c>
      <c r="S511" s="19" t="str">
        <f>IF(AND(R511&lt;&gt;"",NOT(ISERROR(R511))),R511,IF(P511&lt;&gt;"",IF(NOT(ISERROR(VLOOKUP(P511,'ESO Dungeon constants'!$D$3:$H$9999,5,FALSE))),VLOOKUP(P511,'ESO Dungeon constants'!$D$3:$I$9999,6,FALSE),VLOOKUP(P511,'ESO zone constants'!$H$3:$K$9985,4,FALSE)),""))</f>
        <v>DLC_MARKARTH</v>
      </c>
      <c r="T511" s="3" t="str">
        <f>IF(S511&lt;&gt;"",VLOOKUP(S511,'LibSets constants'!$B$4:$C$1000,2,FALSE),"")</f>
        <v>Markarth</v>
      </c>
      <c r="U511" s="33" t="s">
        <v>1738</v>
      </c>
      <c r="V511" s="41" t="str">
        <f>IF(U511&lt;&gt;"",IF(U511&lt;&gt;"LIBSETS_DROP_MECHANIC_MONSTER_NAME",VLOOKUP(U511,'LibSets constants'!$I$4:$L$1000,3,FALSE),""),"")</f>
        <v>Arena stage chest</v>
      </c>
      <c r="W511" s="41" t="str">
        <f>IF(U511&lt;&gt;"",IF(U511&lt;&gt;"LIBSETS_DROP_MECHANIC_MONSTER_NAME",VLOOKUP(U511,'LibSets constants'!$I$4:$L$1000,4,FALSE),""),"")</f>
        <v>Arena-Phasen Schatztruhe</v>
      </c>
      <c r="X511" s="3" t="str">
        <f>IF(G511&lt;&gt;"LIBSETS_SETTYPE_BATTLEGROUND",IF(G511&lt;&gt;"LIBSETS_SETTYPE_SPECIAL",IF(Y511&lt;&gt;"",VLOOKUP(Y511,'ESO zone constants'!$D$3:$H$4951,5,FALSE),""),""),"")</f>
        <v/>
      </c>
      <c r="Z511" s="45"/>
      <c r="AA511" s="44" t="str">
        <f>IF(Z511&lt;&gt;"",IF(Z511&lt;&gt;"LIBSETS_DROP_MECHANIC_MONSTER_NAME",VLOOKUP(Z511,'LibSets constants'!$I$4:$L$1000,3,FALSE),""),"")</f>
        <v/>
      </c>
      <c r="AB511" s="44" t="str">
        <f>IF(Z511&lt;&gt;"",IF(Z511&lt;&gt;"LIBSETS_DROP_MECHANIC_MONSTER_NAME",VLOOKUP(Z511,'LibSets constants'!$I$4:$L$1000,4,FALSE),""),"")</f>
        <v/>
      </c>
      <c r="AC511" s="3" t="str">
        <f>IF(G511&lt;&gt;"LIBSETS_SETTYPE_BATTLEGROUND",IF(G511&lt;&gt;"LIBSETS_SETTYPE_SPECIAL",IF(AD511&lt;&gt;"",VLOOKUP(AD511,'ESO zone constants'!$D$3:$H$4951,5,FALSE),""),""),"")</f>
        <v/>
      </c>
      <c r="AE511" s="45"/>
      <c r="AF511" s="44" t="str">
        <f>IF(AE511&lt;&gt;"",IF(AE511&lt;&gt;"LIBSETS_DROP_MECHANIC_MONSTER_NAME",VLOOKUP(AE511,'LibSets constants'!$I$4:$L$1000,3,FALSE),""),"")</f>
        <v/>
      </c>
      <c r="AG511" s="44" t="str">
        <f>IF(AE511&lt;&gt;"",IF(AE511&lt;&gt;"LIBSETS_DROP_MECHANIC_MONSTER_NAME",VLOOKUP(AE511,'LibSets constants'!$I$4:$L$1000,4,FALSE),""),"")</f>
        <v/>
      </c>
      <c r="AH511" s="3" t="str">
        <f>IF(G511&lt;&gt;"LIBSETS_SETTYPE_BATTLEGROUND",IF(G511&lt;&gt;"LIBSETS_SETTYPE_SPECIAL",IF(AI511&lt;&gt;"",VLOOKUP(AI511,'ESO zone constants'!$D$3:$H$4951,5,FALSE),""),""),"")</f>
        <v/>
      </c>
      <c r="AJ511" s="45"/>
      <c r="AK511" s="44" t="str">
        <f>IF(AJ511&lt;&gt;"",IF(AJ511&lt;&gt;"LIBSETS_DROP_MECHANIC_MONSTER_NAME",VLOOKUP(AJ511,'LibSets constants'!$I$4:$L$1000,3,FALSE),""),"")</f>
        <v/>
      </c>
      <c r="AL511" s="44" t="str">
        <f>IF(AJ511&lt;&gt;"",IF(AJ511&lt;&gt;"LIBSETS_DROP_MECHANIC_MONSTER_NAME",VLOOKUP(AJ511,'LibSets constants'!$I$4:$L$1000,4,FALSE),""),"")</f>
        <v/>
      </c>
      <c r="AM511" s="3" t="str">
        <f>IF(G511&lt;&gt;"LIBSETS_SETTYPE_BATTLEGROUND",IF(G511&lt;&gt;"LIBSETS_SETTYPE_SPECIAL",IF(AN511&lt;&gt;"",VLOOKUP(AN511,'ESO zone constants'!$D$3:$H$4951,5,FALSE),""),""),"")</f>
        <v/>
      </c>
      <c r="AO511" s="45"/>
      <c r="AP511" s="44" t="str">
        <f>IF(AO511&lt;&gt;"",IF(AO511&lt;&gt;"LIBSETS_DROP_MECHANIC_MONSTER_NAME",VLOOKUP(AO511,'LibSets constants'!$I$4:$L$1000,3,FALSE),""),"")</f>
        <v/>
      </c>
      <c r="AQ511" s="44" t="str">
        <f>IF(AO511&lt;&gt;"",IF(AO511&lt;&gt;"LIBSETS_DROP_MECHANIC_MONSTER_NAME",VLOOKUP(AO511,'LibSets constants'!$I$4:$L$1000,4,FALSE),""),"")</f>
        <v/>
      </c>
      <c r="AR511" s="3" t="str">
        <f>IF(G511&lt;&gt;"LIBSETS_SETTYPE_BATTLEGROUND",IF(G511&lt;&gt;"LIBSETS_SETTYPE_SPECIAL",IF(AS511&lt;&gt;"",VLOOKUP(AS511,'ESO zone constants'!$D$3:$H$4951,5,FALSE),""),""),"")</f>
        <v/>
      </c>
      <c r="AT511" s="45"/>
      <c r="AU511" s="44" t="str">
        <f>IF(AT511&lt;&gt;"",IF(AT511&lt;&gt;"LIBSETS_DROP_MECHANIC_MONSTER_NAME",VLOOKUP(AT511,'LibSets constants'!$I$4:$L$1000,3,FALSE),""),"")</f>
        <v/>
      </c>
      <c r="AV511" s="44" t="str">
        <f>IF(AT511&lt;&gt;"",IF(AT511&lt;&gt;"LIBSETS_DROP_MECHANIC_MONSTER_NAME",VLOOKUP(AT511,'LibSets constants'!$I$4:$L$1000,4,FALSE),""),"")</f>
        <v/>
      </c>
      <c r="AW511" s="21" t="str">
        <f t="shared" si="61"/>
        <v>[559] = {wayshrines={457,457,457,}, dlcId=DLC_MARKARTH</v>
      </c>
      <c r="AX511" s="21" t="str">
        <f t="shared" si="62"/>
        <v>, zoneIds={1227}, veteran=false</v>
      </c>
      <c r="AY511" s="21" t="str">
        <f t="shared" si="63"/>
        <v>, setType=LIBSETS_SETTYPE_ARENA</v>
      </c>
      <c r="AZ511" s="21" t="str">
        <f t="shared" si="64"/>
        <v>, dropMechanic={LIBSETS_DROP_MECHANIC_ARENA_STAGE_CHEST}},</v>
      </c>
      <c r="BA511" s="21" t="str">
        <f t="shared" si="65"/>
        <v xml:space="preserve"> --Frenzied Momentum / Tobendes Momentum   [Vateshran Hollows]</v>
      </c>
    </row>
    <row r="512" spans="1:53" x14ac:dyDescent="0.25">
      <c r="A512" s="5">
        <v>560</v>
      </c>
      <c r="B512" t="s">
        <v>2510</v>
      </c>
      <c r="C512" t="s">
        <v>2531</v>
      </c>
      <c r="D512" s="3">
        <f t="shared" si="60"/>
        <v>560</v>
      </c>
      <c r="G512" s="8" t="s">
        <v>1647</v>
      </c>
      <c r="I512" t="s">
        <v>97</v>
      </c>
      <c r="J512" t="s">
        <v>97</v>
      </c>
      <c r="K512">
        <v>457</v>
      </c>
      <c r="L512">
        <v>457</v>
      </c>
      <c r="M512">
        <v>457</v>
      </c>
      <c r="N512">
        <v>0</v>
      </c>
      <c r="O512" s="70" t="s">
        <v>2473</v>
      </c>
      <c r="P512" s="3">
        <f>IF(AND(G512&lt;&gt;"LIBSETS_SETTYPE_BATTLEGROUND",G512&lt;&gt;"LIBSETS_SETTYPE_SPECIAL",G512&lt;&gt;"LIBSETS_SETTYPE_MYTHIC"), IF(Q512&lt;&gt;"",VLOOKUP(Q512,'ESO zone constants'!$D$3:$H$9999,5,FALSE),""),"")</f>
        <v>1227</v>
      </c>
      <c r="Q512" t="str">
        <f>IF(AND(O512&lt;&gt;"",NOT(ISERROR(O512))),O512, IF(AND(K512&lt;&gt;"",K512&gt;0,NOT(ISERROR(K512))),VLOOKUP(K512,'ESO wayshrine node constants'!$A$3:$D$9986,4,FALSE),""))</f>
        <v>Vateshran Hollows</v>
      </c>
      <c r="S512" s="19" t="str">
        <f>IF(AND(R512&lt;&gt;"",NOT(ISERROR(R512))),R512,IF(P512&lt;&gt;"",IF(NOT(ISERROR(VLOOKUP(P512,'ESO Dungeon constants'!$D$3:$H$9999,5,FALSE))),VLOOKUP(P512,'ESO Dungeon constants'!$D$3:$I$9999,6,FALSE),VLOOKUP(P512,'ESO zone constants'!$H$3:$K$9985,4,FALSE)),""))</f>
        <v>DLC_MARKARTH</v>
      </c>
      <c r="T512" s="3" t="str">
        <f>IF(S512&lt;&gt;"",VLOOKUP(S512,'LibSets constants'!$B$4:$C$1000,2,FALSE),"")</f>
        <v>Markarth</v>
      </c>
      <c r="U512" s="33" t="s">
        <v>1738</v>
      </c>
      <c r="V512" s="41" t="str">
        <f>IF(U512&lt;&gt;"",IF(U512&lt;&gt;"LIBSETS_DROP_MECHANIC_MONSTER_NAME",VLOOKUP(U512,'LibSets constants'!$I$4:$L$1000,3,FALSE),""),"")</f>
        <v>Arena stage chest</v>
      </c>
      <c r="W512" s="41" t="str">
        <f>IF(U512&lt;&gt;"",IF(U512&lt;&gt;"LIBSETS_DROP_MECHANIC_MONSTER_NAME",VLOOKUP(U512,'LibSets constants'!$I$4:$L$1000,4,FALSE),""),"")</f>
        <v>Arena-Phasen Schatztruhe</v>
      </c>
      <c r="X512" s="3" t="str">
        <f>IF(G512&lt;&gt;"LIBSETS_SETTYPE_BATTLEGROUND",IF(G512&lt;&gt;"LIBSETS_SETTYPE_SPECIAL",IF(Y512&lt;&gt;"",VLOOKUP(Y512,'ESO zone constants'!$D$3:$H$4951,5,FALSE),""),""),"")</f>
        <v/>
      </c>
      <c r="Z512" s="45"/>
      <c r="AA512" s="44" t="str">
        <f>IF(Z512&lt;&gt;"",IF(Z512&lt;&gt;"LIBSETS_DROP_MECHANIC_MONSTER_NAME",VLOOKUP(Z512,'LibSets constants'!$I$4:$L$1000,3,FALSE),""),"")</f>
        <v/>
      </c>
      <c r="AB512" s="44" t="str">
        <f>IF(Z512&lt;&gt;"",IF(Z512&lt;&gt;"LIBSETS_DROP_MECHANIC_MONSTER_NAME",VLOOKUP(Z512,'LibSets constants'!$I$4:$L$1000,4,FALSE),""),"")</f>
        <v/>
      </c>
      <c r="AC512" s="3" t="str">
        <f>IF(G512&lt;&gt;"LIBSETS_SETTYPE_BATTLEGROUND",IF(G512&lt;&gt;"LIBSETS_SETTYPE_SPECIAL",IF(AD512&lt;&gt;"",VLOOKUP(AD512,'ESO zone constants'!$D$3:$H$4951,5,FALSE),""),""),"")</f>
        <v/>
      </c>
      <c r="AE512" s="45"/>
      <c r="AF512" s="44" t="str">
        <f>IF(AE512&lt;&gt;"",IF(AE512&lt;&gt;"LIBSETS_DROP_MECHANIC_MONSTER_NAME",VLOOKUP(AE512,'LibSets constants'!$I$4:$L$1000,3,FALSE),""),"")</f>
        <v/>
      </c>
      <c r="AG512" s="44" t="str">
        <f>IF(AE512&lt;&gt;"",IF(AE512&lt;&gt;"LIBSETS_DROP_MECHANIC_MONSTER_NAME",VLOOKUP(AE512,'LibSets constants'!$I$4:$L$1000,4,FALSE),""),"")</f>
        <v/>
      </c>
      <c r="AH512" s="3" t="str">
        <f>IF(G512&lt;&gt;"LIBSETS_SETTYPE_BATTLEGROUND",IF(G512&lt;&gt;"LIBSETS_SETTYPE_SPECIAL",IF(AI512&lt;&gt;"",VLOOKUP(AI512,'ESO zone constants'!$D$3:$H$4951,5,FALSE),""),""),"")</f>
        <v/>
      </c>
      <c r="AJ512" s="45"/>
      <c r="AK512" s="44" t="str">
        <f>IF(AJ512&lt;&gt;"",IF(AJ512&lt;&gt;"LIBSETS_DROP_MECHANIC_MONSTER_NAME",VLOOKUP(AJ512,'LibSets constants'!$I$4:$L$1000,3,FALSE),""),"")</f>
        <v/>
      </c>
      <c r="AL512" s="44" t="str">
        <f>IF(AJ512&lt;&gt;"",IF(AJ512&lt;&gt;"LIBSETS_DROP_MECHANIC_MONSTER_NAME",VLOOKUP(AJ512,'LibSets constants'!$I$4:$L$1000,4,FALSE),""),"")</f>
        <v/>
      </c>
      <c r="AM512" s="3" t="str">
        <f>IF(G512&lt;&gt;"LIBSETS_SETTYPE_BATTLEGROUND",IF(G512&lt;&gt;"LIBSETS_SETTYPE_SPECIAL",IF(AN512&lt;&gt;"",VLOOKUP(AN512,'ESO zone constants'!$D$3:$H$4951,5,FALSE),""),""),"")</f>
        <v/>
      </c>
      <c r="AO512" s="45"/>
      <c r="AP512" s="44" t="str">
        <f>IF(AO512&lt;&gt;"",IF(AO512&lt;&gt;"LIBSETS_DROP_MECHANIC_MONSTER_NAME",VLOOKUP(AO512,'LibSets constants'!$I$4:$L$1000,3,FALSE),""),"")</f>
        <v/>
      </c>
      <c r="AQ512" s="44" t="str">
        <f>IF(AO512&lt;&gt;"",IF(AO512&lt;&gt;"LIBSETS_DROP_MECHANIC_MONSTER_NAME",VLOOKUP(AO512,'LibSets constants'!$I$4:$L$1000,4,FALSE),""),"")</f>
        <v/>
      </c>
      <c r="AR512" s="3" t="str">
        <f>IF(G512&lt;&gt;"LIBSETS_SETTYPE_BATTLEGROUND",IF(G512&lt;&gt;"LIBSETS_SETTYPE_SPECIAL",IF(AS512&lt;&gt;"",VLOOKUP(AS512,'ESO zone constants'!$D$3:$H$4951,5,FALSE),""),""),"")</f>
        <v/>
      </c>
      <c r="AT512" s="45"/>
      <c r="AU512" s="44" t="str">
        <f>IF(AT512&lt;&gt;"",IF(AT512&lt;&gt;"LIBSETS_DROP_MECHANIC_MONSTER_NAME",VLOOKUP(AT512,'LibSets constants'!$I$4:$L$1000,3,FALSE),""),"")</f>
        <v/>
      </c>
      <c r="AV512" s="44" t="str">
        <f>IF(AT512&lt;&gt;"",IF(AT512&lt;&gt;"LIBSETS_DROP_MECHANIC_MONSTER_NAME",VLOOKUP(AT512,'LibSets constants'!$I$4:$L$1000,4,FALSE),""),"")</f>
        <v/>
      </c>
      <c r="AW512" s="21" t="str">
        <f t="shared" si="61"/>
        <v>[560] = {wayshrines={457,457,457,}, dlcId=DLC_MARKARTH</v>
      </c>
      <c r="AX512" s="21" t="str">
        <f t="shared" si="62"/>
        <v>, zoneIds={1227}, veteran=false</v>
      </c>
      <c r="AY512" s="21" t="str">
        <f t="shared" si="63"/>
        <v>, setType=LIBSETS_SETTYPE_ARENA</v>
      </c>
      <c r="AZ512" s="21" t="str">
        <f t="shared" si="64"/>
        <v>, dropMechanic={LIBSETS_DROP_MECHANIC_ARENA_STAGE_CHEST}},</v>
      </c>
      <c r="BA512" s="21" t="str">
        <f t="shared" si="65"/>
        <v xml:space="preserve"> --Point-Blank Snipe / Volltreffer   [Vateshran Hollows]</v>
      </c>
    </row>
    <row r="513" spans="1:53" x14ac:dyDescent="0.25">
      <c r="A513" s="5">
        <v>561</v>
      </c>
      <c r="B513" t="s">
        <v>2511</v>
      </c>
      <c r="C513" t="s">
        <v>2532</v>
      </c>
      <c r="D513" s="3">
        <f t="shared" si="60"/>
        <v>561</v>
      </c>
      <c r="G513" s="8" t="s">
        <v>1647</v>
      </c>
      <c r="I513" t="s">
        <v>97</v>
      </c>
      <c r="J513" t="s">
        <v>97</v>
      </c>
      <c r="K513">
        <v>457</v>
      </c>
      <c r="L513">
        <v>457</v>
      </c>
      <c r="M513">
        <v>457</v>
      </c>
      <c r="N513">
        <v>0</v>
      </c>
      <c r="O513" s="70" t="s">
        <v>2473</v>
      </c>
      <c r="P513" s="3">
        <f>IF(AND(G513&lt;&gt;"LIBSETS_SETTYPE_BATTLEGROUND",G513&lt;&gt;"LIBSETS_SETTYPE_SPECIAL",G513&lt;&gt;"LIBSETS_SETTYPE_MYTHIC"), IF(Q513&lt;&gt;"",VLOOKUP(Q513,'ESO zone constants'!$D$3:$H$9999,5,FALSE),""),"")</f>
        <v>1227</v>
      </c>
      <c r="Q513" t="str">
        <f>IF(AND(O513&lt;&gt;"",NOT(ISERROR(O513))),O513, IF(AND(K513&lt;&gt;"",K513&gt;0,NOT(ISERROR(K513))),VLOOKUP(K513,'ESO wayshrine node constants'!$A$3:$D$9986,4,FALSE),""))</f>
        <v>Vateshran Hollows</v>
      </c>
      <c r="S513" s="19" t="str">
        <f>IF(AND(R513&lt;&gt;"",NOT(ISERROR(R513))),R513,IF(P513&lt;&gt;"",IF(NOT(ISERROR(VLOOKUP(P513,'ESO Dungeon constants'!$D$3:$H$9999,5,FALSE))),VLOOKUP(P513,'ESO Dungeon constants'!$D$3:$I$9999,6,FALSE),VLOOKUP(P513,'ESO zone constants'!$H$3:$K$9985,4,FALSE)),""))</f>
        <v>DLC_MARKARTH</v>
      </c>
      <c r="T513" s="3" t="str">
        <f>IF(S513&lt;&gt;"",VLOOKUP(S513,'LibSets constants'!$B$4:$C$1000,2,FALSE),"")</f>
        <v>Markarth</v>
      </c>
      <c r="U513" s="33" t="s">
        <v>1738</v>
      </c>
      <c r="V513" s="41" t="str">
        <f>IF(U513&lt;&gt;"",IF(U513&lt;&gt;"LIBSETS_DROP_MECHANIC_MONSTER_NAME",VLOOKUP(U513,'LibSets constants'!$I$4:$L$1000,3,FALSE),""),"")</f>
        <v>Arena stage chest</v>
      </c>
      <c r="W513" s="41" t="str">
        <f>IF(U513&lt;&gt;"",IF(U513&lt;&gt;"LIBSETS_DROP_MECHANIC_MONSTER_NAME",VLOOKUP(U513,'LibSets constants'!$I$4:$L$1000,4,FALSE),""),"")</f>
        <v>Arena-Phasen Schatztruhe</v>
      </c>
      <c r="X513" s="3" t="str">
        <f>IF(G513&lt;&gt;"LIBSETS_SETTYPE_BATTLEGROUND",IF(G513&lt;&gt;"LIBSETS_SETTYPE_SPECIAL",IF(Y513&lt;&gt;"",VLOOKUP(Y513,'ESO zone constants'!$D$3:$H$4951,5,FALSE),""),""),"")</f>
        <v/>
      </c>
      <c r="Z513" s="45"/>
      <c r="AA513" s="44" t="str">
        <f>IF(Z513&lt;&gt;"",IF(Z513&lt;&gt;"LIBSETS_DROP_MECHANIC_MONSTER_NAME",VLOOKUP(Z513,'LibSets constants'!$I$4:$L$1000,3,FALSE),""),"")</f>
        <v/>
      </c>
      <c r="AB513" s="44" t="str">
        <f>IF(Z513&lt;&gt;"",IF(Z513&lt;&gt;"LIBSETS_DROP_MECHANIC_MONSTER_NAME",VLOOKUP(Z513,'LibSets constants'!$I$4:$L$1000,4,FALSE),""),"")</f>
        <v/>
      </c>
      <c r="AC513" s="3" t="str">
        <f>IF(G513&lt;&gt;"LIBSETS_SETTYPE_BATTLEGROUND",IF(G513&lt;&gt;"LIBSETS_SETTYPE_SPECIAL",IF(AD513&lt;&gt;"",VLOOKUP(AD513,'ESO zone constants'!$D$3:$H$4951,5,FALSE),""),""),"")</f>
        <v/>
      </c>
      <c r="AE513" s="45"/>
      <c r="AF513" s="44" t="str">
        <f>IF(AE513&lt;&gt;"",IF(AE513&lt;&gt;"LIBSETS_DROP_MECHANIC_MONSTER_NAME",VLOOKUP(AE513,'LibSets constants'!$I$4:$L$1000,3,FALSE),""),"")</f>
        <v/>
      </c>
      <c r="AG513" s="44" t="str">
        <f>IF(AE513&lt;&gt;"",IF(AE513&lt;&gt;"LIBSETS_DROP_MECHANIC_MONSTER_NAME",VLOOKUP(AE513,'LibSets constants'!$I$4:$L$1000,4,FALSE),""),"")</f>
        <v/>
      </c>
      <c r="AH513" s="3" t="str">
        <f>IF(G513&lt;&gt;"LIBSETS_SETTYPE_BATTLEGROUND",IF(G513&lt;&gt;"LIBSETS_SETTYPE_SPECIAL",IF(AI513&lt;&gt;"",VLOOKUP(AI513,'ESO zone constants'!$D$3:$H$4951,5,FALSE),""),""),"")</f>
        <v/>
      </c>
      <c r="AJ513" s="45"/>
      <c r="AK513" s="44" t="str">
        <f>IF(AJ513&lt;&gt;"",IF(AJ513&lt;&gt;"LIBSETS_DROP_MECHANIC_MONSTER_NAME",VLOOKUP(AJ513,'LibSets constants'!$I$4:$L$1000,3,FALSE),""),"")</f>
        <v/>
      </c>
      <c r="AL513" s="44" t="str">
        <f>IF(AJ513&lt;&gt;"",IF(AJ513&lt;&gt;"LIBSETS_DROP_MECHANIC_MONSTER_NAME",VLOOKUP(AJ513,'LibSets constants'!$I$4:$L$1000,4,FALSE),""),"")</f>
        <v/>
      </c>
      <c r="AM513" s="3" t="str">
        <f>IF(G513&lt;&gt;"LIBSETS_SETTYPE_BATTLEGROUND",IF(G513&lt;&gt;"LIBSETS_SETTYPE_SPECIAL",IF(AN513&lt;&gt;"",VLOOKUP(AN513,'ESO zone constants'!$D$3:$H$4951,5,FALSE),""),""),"")</f>
        <v/>
      </c>
      <c r="AO513" s="45"/>
      <c r="AP513" s="44" t="str">
        <f>IF(AO513&lt;&gt;"",IF(AO513&lt;&gt;"LIBSETS_DROP_MECHANIC_MONSTER_NAME",VLOOKUP(AO513,'LibSets constants'!$I$4:$L$1000,3,FALSE),""),"")</f>
        <v/>
      </c>
      <c r="AQ513" s="44" t="str">
        <f>IF(AO513&lt;&gt;"",IF(AO513&lt;&gt;"LIBSETS_DROP_MECHANIC_MONSTER_NAME",VLOOKUP(AO513,'LibSets constants'!$I$4:$L$1000,4,FALSE),""),"")</f>
        <v/>
      </c>
      <c r="AR513" s="3" t="str">
        <f>IF(G513&lt;&gt;"LIBSETS_SETTYPE_BATTLEGROUND",IF(G513&lt;&gt;"LIBSETS_SETTYPE_SPECIAL",IF(AS513&lt;&gt;"",VLOOKUP(AS513,'ESO zone constants'!$D$3:$H$4951,5,FALSE),""),""),"")</f>
        <v/>
      </c>
      <c r="AT513" s="45"/>
      <c r="AU513" s="44" t="str">
        <f>IF(AT513&lt;&gt;"",IF(AT513&lt;&gt;"LIBSETS_DROP_MECHANIC_MONSTER_NAME",VLOOKUP(AT513,'LibSets constants'!$I$4:$L$1000,3,FALSE),""),"")</f>
        <v/>
      </c>
      <c r="AV513" s="44" t="str">
        <f>IF(AT513&lt;&gt;"",IF(AT513&lt;&gt;"LIBSETS_DROP_MECHANIC_MONSTER_NAME",VLOOKUP(AT513,'LibSets constants'!$I$4:$L$1000,4,FALSE),""),"")</f>
        <v/>
      </c>
      <c r="AW513" s="21" t="str">
        <f t="shared" si="61"/>
        <v>[561] = {wayshrines={457,457,457,}, dlcId=DLC_MARKARTH</v>
      </c>
      <c r="AX513" s="21" t="str">
        <f t="shared" si="62"/>
        <v>, zoneIds={1227}, veteran=false</v>
      </c>
      <c r="AY513" s="21" t="str">
        <f t="shared" si="63"/>
        <v>, setType=LIBSETS_SETTYPE_ARENA</v>
      </c>
      <c r="AZ513" s="21" t="str">
        <f t="shared" si="64"/>
        <v>, dropMechanic={LIBSETS_DROP_MECHANIC_ARENA_STAGE_CHEST}},</v>
      </c>
      <c r="BA513" s="21" t="str">
        <f t="shared" si="65"/>
        <v xml:space="preserve"> --Wrath of Elements / Zorn der Elemente   [Vateshran Hollows]</v>
      </c>
    </row>
    <row r="514" spans="1:53" x14ac:dyDescent="0.25">
      <c r="A514" s="5">
        <v>562</v>
      </c>
      <c r="B514" t="s">
        <v>2512</v>
      </c>
      <c r="C514" t="s">
        <v>2534</v>
      </c>
      <c r="D514" s="3">
        <f t="shared" si="60"/>
        <v>562</v>
      </c>
      <c r="G514" s="8" t="s">
        <v>1647</v>
      </c>
      <c r="I514" t="s">
        <v>97</v>
      </c>
      <c r="J514" t="s">
        <v>97</v>
      </c>
      <c r="K514">
        <v>457</v>
      </c>
      <c r="L514">
        <v>457</v>
      </c>
      <c r="M514">
        <v>457</v>
      </c>
      <c r="N514">
        <v>0</v>
      </c>
      <c r="O514" s="70" t="s">
        <v>2473</v>
      </c>
      <c r="P514" s="3">
        <f>IF(AND(G514&lt;&gt;"LIBSETS_SETTYPE_BATTLEGROUND",G514&lt;&gt;"LIBSETS_SETTYPE_SPECIAL",G514&lt;&gt;"LIBSETS_SETTYPE_MYTHIC"), IF(Q514&lt;&gt;"",VLOOKUP(Q514,'ESO zone constants'!$D$3:$H$9999,5,FALSE),""),"")</f>
        <v>1227</v>
      </c>
      <c r="Q514" t="str">
        <f>IF(AND(O514&lt;&gt;"",NOT(ISERROR(O514))),O514, IF(AND(K514&lt;&gt;"",K514&gt;0,NOT(ISERROR(K514))),VLOOKUP(K514,'ESO wayshrine node constants'!$A$3:$D$9986,4,FALSE),""))</f>
        <v>Vateshran Hollows</v>
      </c>
      <c r="S514" s="19" t="str">
        <f>IF(AND(R514&lt;&gt;"",NOT(ISERROR(R514))),R514,IF(P514&lt;&gt;"",IF(NOT(ISERROR(VLOOKUP(P514,'ESO Dungeon constants'!$D$3:$H$9999,5,FALSE))),VLOOKUP(P514,'ESO Dungeon constants'!$D$3:$I$9999,6,FALSE),VLOOKUP(P514,'ESO zone constants'!$H$3:$K$9985,4,FALSE)),""))</f>
        <v>DLC_MARKARTH</v>
      </c>
      <c r="T514" s="3" t="str">
        <f>IF(S514&lt;&gt;"",VLOOKUP(S514,'LibSets constants'!$B$4:$C$1000,2,FALSE),"")</f>
        <v>Markarth</v>
      </c>
      <c r="U514" s="33" t="s">
        <v>1738</v>
      </c>
      <c r="V514" s="41" t="str">
        <f>IF(U514&lt;&gt;"",IF(U514&lt;&gt;"LIBSETS_DROP_MECHANIC_MONSTER_NAME",VLOOKUP(U514,'LibSets constants'!$I$4:$L$1000,3,FALSE),""),"")</f>
        <v>Arena stage chest</v>
      </c>
      <c r="W514" s="41" t="str">
        <f>IF(U514&lt;&gt;"",IF(U514&lt;&gt;"LIBSETS_DROP_MECHANIC_MONSTER_NAME",VLOOKUP(U514,'LibSets constants'!$I$4:$L$1000,4,FALSE),""),"")</f>
        <v>Arena-Phasen Schatztruhe</v>
      </c>
      <c r="X514" s="3" t="str">
        <f>IF(G514&lt;&gt;"LIBSETS_SETTYPE_BATTLEGROUND",IF(G514&lt;&gt;"LIBSETS_SETTYPE_SPECIAL",IF(Y514&lt;&gt;"",VLOOKUP(Y514,'ESO zone constants'!$D$3:$H$4951,5,FALSE),""),""),"")</f>
        <v/>
      </c>
      <c r="Z514" s="45"/>
      <c r="AA514" s="44" t="str">
        <f>IF(Z514&lt;&gt;"",IF(Z514&lt;&gt;"LIBSETS_DROP_MECHANIC_MONSTER_NAME",VLOOKUP(Z514,'LibSets constants'!$I$4:$L$1000,3,FALSE),""),"")</f>
        <v/>
      </c>
      <c r="AB514" s="44" t="str">
        <f>IF(Z514&lt;&gt;"",IF(Z514&lt;&gt;"LIBSETS_DROP_MECHANIC_MONSTER_NAME",VLOOKUP(Z514,'LibSets constants'!$I$4:$L$1000,4,FALSE),""),"")</f>
        <v/>
      </c>
      <c r="AC514" s="3" t="str">
        <f>IF(G514&lt;&gt;"LIBSETS_SETTYPE_BATTLEGROUND",IF(G514&lt;&gt;"LIBSETS_SETTYPE_SPECIAL",IF(AD514&lt;&gt;"",VLOOKUP(AD514,'ESO zone constants'!$D$3:$H$4951,5,FALSE),""),""),"")</f>
        <v/>
      </c>
      <c r="AE514" s="45"/>
      <c r="AF514" s="44" t="str">
        <f>IF(AE514&lt;&gt;"",IF(AE514&lt;&gt;"LIBSETS_DROP_MECHANIC_MONSTER_NAME",VLOOKUP(AE514,'LibSets constants'!$I$4:$L$1000,3,FALSE),""),"")</f>
        <v/>
      </c>
      <c r="AG514" s="44" t="str">
        <f>IF(AE514&lt;&gt;"",IF(AE514&lt;&gt;"LIBSETS_DROP_MECHANIC_MONSTER_NAME",VLOOKUP(AE514,'LibSets constants'!$I$4:$L$1000,4,FALSE),""),"")</f>
        <v/>
      </c>
      <c r="AH514" s="3" t="str">
        <f>IF(G514&lt;&gt;"LIBSETS_SETTYPE_BATTLEGROUND",IF(G514&lt;&gt;"LIBSETS_SETTYPE_SPECIAL",IF(AI514&lt;&gt;"",VLOOKUP(AI514,'ESO zone constants'!$D$3:$H$4951,5,FALSE),""),""),"")</f>
        <v/>
      </c>
      <c r="AJ514" s="45"/>
      <c r="AK514" s="44" t="str">
        <f>IF(AJ514&lt;&gt;"",IF(AJ514&lt;&gt;"LIBSETS_DROP_MECHANIC_MONSTER_NAME",VLOOKUP(AJ514,'LibSets constants'!$I$4:$L$1000,3,FALSE),""),"")</f>
        <v/>
      </c>
      <c r="AL514" s="44" t="str">
        <f>IF(AJ514&lt;&gt;"",IF(AJ514&lt;&gt;"LIBSETS_DROP_MECHANIC_MONSTER_NAME",VLOOKUP(AJ514,'LibSets constants'!$I$4:$L$1000,4,FALSE),""),"")</f>
        <v/>
      </c>
      <c r="AM514" s="3" t="str">
        <f>IF(G514&lt;&gt;"LIBSETS_SETTYPE_BATTLEGROUND",IF(G514&lt;&gt;"LIBSETS_SETTYPE_SPECIAL",IF(AN514&lt;&gt;"",VLOOKUP(AN514,'ESO zone constants'!$D$3:$H$4951,5,FALSE),""),""),"")</f>
        <v/>
      </c>
      <c r="AO514" s="45"/>
      <c r="AP514" s="44" t="str">
        <f>IF(AO514&lt;&gt;"",IF(AO514&lt;&gt;"LIBSETS_DROP_MECHANIC_MONSTER_NAME",VLOOKUP(AO514,'LibSets constants'!$I$4:$L$1000,3,FALSE),""),"")</f>
        <v/>
      </c>
      <c r="AQ514" s="44" t="str">
        <f>IF(AO514&lt;&gt;"",IF(AO514&lt;&gt;"LIBSETS_DROP_MECHANIC_MONSTER_NAME",VLOOKUP(AO514,'LibSets constants'!$I$4:$L$1000,4,FALSE),""),"")</f>
        <v/>
      </c>
      <c r="AR514" s="3" t="str">
        <f>IF(G514&lt;&gt;"LIBSETS_SETTYPE_BATTLEGROUND",IF(G514&lt;&gt;"LIBSETS_SETTYPE_SPECIAL",IF(AS514&lt;&gt;"",VLOOKUP(AS514,'ESO zone constants'!$D$3:$H$4951,5,FALSE),""),""),"")</f>
        <v/>
      </c>
      <c r="AT514" s="45"/>
      <c r="AU514" s="44" t="str">
        <f>IF(AT514&lt;&gt;"",IF(AT514&lt;&gt;"LIBSETS_DROP_MECHANIC_MONSTER_NAME",VLOOKUP(AT514,'LibSets constants'!$I$4:$L$1000,3,FALSE),""),"")</f>
        <v/>
      </c>
      <c r="AV514" s="44" t="str">
        <f>IF(AT514&lt;&gt;"",IF(AT514&lt;&gt;"LIBSETS_DROP_MECHANIC_MONSTER_NAME",VLOOKUP(AT514,'LibSets constants'!$I$4:$L$1000,4,FALSE),""),"")</f>
        <v/>
      </c>
      <c r="AW514" s="21" t="str">
        <f t="shared" si="61"/>
        <v>[562] = {wayshrines={457,457,457,}, dlcId=DLC_MARKARTH</v>
      </c>
      <c r="AX514" s="21" t="str">
        <f t="shared" si="62"/>
        <v>, zoneIds={1227}, veteran=false</v>
      </c>
      <c r="AY514" s="21" t="str">
        <f t="shared" si="63"/>
        <v>, setType=LIBSETS_SETTYPE_ARENA</v>
      </c>
      <c r="AZ514" s="21" t="str">
        <f t="shared" si="64"/>
        <v>, dropMechanic={LIBSETS_DROP_MECHANIC_ARENA_STAGE_CHEST}},</v>
      </c>
      <c r="BA514" s="21" t="str">
        <f t="shared" si="65"/>
        <v xml:space="preserve"> --Force Overflow / Machtüberschuss   [Vateshran Hollows]</v>
      </c>
    </row>
    <row r="515" spans="1:53" x14ac:dyDescent="0.25">
      <c r="A515" s="5">
        <v>563</v>
      </c>
      <c r="B515" t="s">
        <v>2515</v>
      </c>
      <c r="C515" t="s">
        <v>2535</v>
      </c>
      <c r="D515" s="3">
        <f t="shared" si="60"/>
        <v>563</v>
      </c>
      <c r="G515" s="8" t="s">
        <v>1647</v>
      </c>
      <c r="I515" t="s">
        <v>98</v>
      </c>
      <c r="J515" t="s">
        <v>97</v>
      </c>
      <c r="K515">
        <v>457</v>
      </c>
      <c r="L515">
        <v>457</v>
      </c>
      <c r="M515">
        <v>457</v>
      </c>
      <c r="N515">
        <v>0</v>
      </c>
      <c r="O515" s="70" t="s">
        <v>2473</v>
      </c>
      <c r="P515" s="3">
        <f>IF(AND(G515&lt;&gt;"LIBSETS_SETTYPE_BATTLEGROUND",G515&lt;&gt;"LIBSETS_SETTYPE_SPECIAL",G515&lt;&gt;"LIBSETS_SETTYPE_MYTHIC"), IF(Q515&lt;&gt;"",VLOOKUP(Q515,'ESO zone constants'!$D$3:$H$9999,5,FALSE),""),"")</f>
        <v>1227</v>
      </c>
      <c r="Q515" t="str">
        <f>IF(AND(O515&lt;&gt;"",NOT(ISERROR(O515))),O515, IF(AND(K515&lt;&gt;"",K515&gt;0,NOT(ISERROR(K515))),VLOOKUP(K515,'ESO wayshrine node constants'!$A$3:$D$9986,4,FALSE),""))</f>
        <v>Vateshran Hollows</v>
      </c>
      <c r="S515" s="19" t="str">
        <f>IF(AND(R515&lt;&gt;"",NOT(ISERROR(R515))),R515,IF(P515&lt;&gt;"",IF(NOT(ISERROR(VLOOKUP(P515,'ESO Dungeon constants'!$D$3:$H$9999,5,FALSE))),VLOOKUP(P515,'ESO Dungeon constants'!$D$3:$I$9999,6,FALSE),VLOOKUP(P515,'ESO zone constants'!$H$3:$K$9985,4,FALSE)),""))</f>
        <v>DLC_MARKARTH</v>
      </c>
      <c r="T515" s="3" t="str">
        <f>IF(S515&lt;&gt;"",VLOOKUP(S515,'LibSets constants'!$B$4:$C$1000,2,FALSE),"")</f>
        <v>Markarth</v>
      </c>
      <c r="U515" s="33" t="s">
        <v>1738</v>
      </c>
      <c r="V515" s="41" t="str">
        <f>IF(U515&lt;&gt;"",IF(U515&lt;&gt;"LIBSETS_DROP_MECHANIC_MONSTER_NAME",VLOOKUP(U515,'LibSets constants'!$I$4:$L$1000,3,FALSE),""),"")</f>
        <v>Arena stage chest</v>
      </c>
      <c r="W515" s="41" t="str">
        <f>IF(U515&lt;&gt;"",IF(U515&lt;&gt;"LIBSETS_DROP_MECHANIC_MONSTER_NAME",VLOOKUP(U515,'LibSets constants'!$I$4:$L$1000,4,FALSE),""),"")</f>
        <v>Arena-Phasen Schatztruhe</v>
      </c>
      <c r="X515" s="3" t="str">
        <f>IF(G515&lt;&gt;"LIBSETS_SETTYPE_BATTLEGROUND",IF(G515&lt;&gt;"LIBSETS_SETTYPE_SPECIAL",IF(Y515&lt;&gt;"",VLOOKUP(Y515,'ESO zone constants'!$D$3:$H$4951,5,FALSE),""),""),"")</f>
        <v/>
      </c>
      <c r="Z515" s="45"/>
      <c r="AA515" s="44" t="str">
        <f>IF(Z515&lt;&gt;"",IF(Z515&lt;&gt;"LIBSETS_DROP_MECHANIC_MONSTER_NAME",VLOOKUP(Z515,'LibSets constants'!$I$4:$L$1000,3,FALSE),""),"")</f>
        <v/>
      </c>
      <c r="AB515" s="44" t="str">
        <f>IF(Z515&lt;&gt;"",IF(Z515&lt;&gt;"LIBSETS_DROP_MECHANIC_MONSTER_NAME",VLOOKUP(Z515,'LibSets constants'!$I$4:$L$1000,4,FALSE),""),"")</f>
        <v/>
      </c>
      <c r="AC515" s="3" t="str">
        <f>IF(G515&lt;&gt;"LIBSETS_SETTYPE_BATTLEGROUND",IF(G515&lt;&gt;"LIBSETS_SETTYPE_SPECIAL",IF(AD515&lt;&gt;"",VLOOKUP(AD515,'ESO zone constants'!$D$3:$H$4951,5,FALSE),""),""),"")</f>
        <v/>
      </c>
      <c r="AE515" s="45"/>
      <c r="AF515" s="44" t="str">
        <f>IF(AE515&lt;&gt;"",IF(AE515&lt;&gt;"LIBSETS_DROP_MECHANIC_MONSTER_NAME",VLOOKUP(AE515,'LibSets constants'!$I$4:$L$1000,3,FALSE),""),"")</f>
        <v/>
      </c>
      <c r="AG515" s="44" t="str">
        <f>IF(AE515&lt;&gt;"",IF(AE515&lt;&gt;"LIBSETS_DROP_MECHANIC_MONSTER_NAME",VLOOKUP(AE515,'LibSets constants'!$I$4:$L$1000,4,FALSE),""),"")</f>
        <v/>
      </c>
      <c r="AH515" s="3" t="str">
        <f>IF(G515&lt;&gt;"LIBSETS_SETTYPE_BATTLEGROUND",IF(G515&lt;&gt;"LIBSETS_SETTYPE_SPECIAL",IF(AI515&lt;&gt;"",VLOOKUP(AI515,'ESO zone constants'!$D$3:$H$4951,5,FALSE),""),""),"")</f>
        <v/>
      </c>
      <c r="AJ515" s="45"/>
      <c r="AK515" s="44" t="str">
        <f>IF(AJ515&lt;&gt;"",IF(AJ515&lt;&gt;"LIBSETS_DROP_MECHANIC_MONSTER_NAME",VLOOKUP(AJ515,'LibSets constants'!$I$4:$L$1000,3,FALSE),""),"")</f>
        <v/>
      </c>
      <c r="AL515" s="44" t="str">
        <f>IF(AJ515&lt;&gt;"",IF(AJ515&lt;&gt;"LIBSETS_DROP_MECHANIC_MONSTER_NAME",VLOOKUP(AJ515,'LibSets constants'!$I$4:$L$1000,4,FALSE),""),"")</f>
        <v/>
      </c>
      <c r="AM515" s="3" t="str">
        <f>IF(G515&lt;&gt;"LIBSETS_SETTYPE_BATTLEGROUND",IF(G515&lt;&gt;"LIBSETS_SETTYPE_SPECIAL",IF(AN515&lt;&gt;"",VLOOKUP(AN515,'ESO zone constants'!$D$3:$H$4951,5,FALSE),""),""),"")</f>
        <v/>
      </c>
      <c r="AO515" s="45"/>
      <c r="AP515" s="44" t="str">
        <f>IF(AO515&lt;&gt;"",IF(AO515&lt;&gt;"LIBSETS_DROP_MECHANIC_MONSTER_NAME",VLOOKUP(AO515,'LibSets constants'!$I$4:$L$1000,3,FALSE),""),"")</f>
        <v/>
      </c>
      <c r="AQ515" s="44" t="str">
        <f>IF(AO515&lt;&gt;"",IF(AO515&lt;&gt;"LIBSETS_DROP_MECHANIC_MONSTER_NAME",VLOOKUP(AO515,'LibSets constants'!$I$4:$L$1000,4,FALSE),""),"")</f>
        <v/>
      </c>
      <c r="AR515" s="3" t="str">
        <f>IF(G515&lt;&gt;"LIBSETS_SETTYPE_BATTLEGROUND",IF(G515&lt;&gt;"LIBSETS_SETTYPE_SPECIAL",IF(AS515&lt;&gt;"",VLOOKUP(AS515,'ESO zone constants'!$D$3:$H$4951,5,FALSE),""),""),"")</f>
        <v/>
      </c>
      <c r="AT515" s="45"/>
      <c r="AU515" s="44" t="str">
        <f>IF(AT515&lt;&gt;"",IF(AT515&lt;&gt;"LIBSETS_DROP_MECHANIC_MONSTER_NAME",VLOOKUP(AT515,'LibSets constants'!$I$4:$L$1000,3,FALSE),""),"")</f>
        <v/>
      </c>
      <c r="AV515" s="44" t="str">
        <f>IF(AT515&lt;&gt;"",IF(AT515&lt;&gt;"LIBSETS_DROP_MECHANIC_MONSTER_NAME",VLOOKUP(AT515,'LibSets constants'!$I$4:$L$1000,4,FALSE),""),"")</f>
        <v/>
      </c>
      <c r="AW515" s="21" t="str">
        <f t="shared" si="61"/>
        <v>[563] = {wayshrines={457,457,457,}, dlcId=DLC_MARKARTH</v>
      </c>
      <c r="AX515" s="21" t="str">
        <f t="shared" si="62"/>
        <v>, zoneIds={1227}, veteran=true</v>
      </c>
      <c r="AY515" s="21" t="str">
        <f t="shared" si="63"/>
        <v>, setType=LIBSETS_SETTYPE_ARENA</v>
      </c>
      <c r="AZ515" s="21" t="str">
        <f t="shared" si="64"/>
        <v>, dropMechanic={LIBSETS_DROP_MECHANIC_ARENA_STAGE_CHEST}},</v>
      </c>
      <c r="BA515" s="21" t="str">
        <f t="shared" si="65"/>
        <v xml:space="preserve"> --Perfected Executioner's Blade / Perfektionierte Klinge des Henkers   [Vateshran Hollows]</v>
      </c>
    </row>
    <row r="516" spans="1:53" x14ac:dyDescent="0.25">
      <c r="A516" s="5">
        <v>564</v>
      </c>
      <c r="B516" t="s">
        <v>2516</v>
      </c>
      <c r="C516" t="s">
        <v>2536</v>
      </c>
      <c r="D516" s="3">
        <f t="shared" si="60"/>
        <v>564</v>
      </c>
      <c r="G516" s="8" t="s">
        <v>1647</v>
      </c>
      <c r="I516" t="s">
        <v>98</v>
      </c>
      <c r="J516" t="s">
        <v>97</v>
      </c>
      <c r="K516">
        <v>457</v>
      </c>
      <c r="L516">
        <v>457</v>
      </c>
      <c r="M516">
        <v>457</v>
      </c>
      <c r="N516">
        <v>0</v>
      </c>
      <c r="O516" s="70" t="s">
        <v>2473</v>
      </c>
      <c r="P516" s="3">
        <f>IF(AND(G516&lt;&gt;"LIBSETS_SETTYPE_BATTLEGROUND",G516&lt;&gt;"LIBSETS_SETTYPE_SPECIAL",G516&lt;&gt;"LIBSETS_SETTYPE_MYTHIC"), IF(Q516&lt;&gt;"",VLOOKUP(Q516,'ESO zone constants'!$D$3:$H$9999,5,FALSE),""),"")</f>
        <v>1227</v>
      </c>
      <c r="Q516" t="str">
        <f>IF(AND(O516&lt;&gt;"",NOT(ISERROR(O516))),O516, IF(AND(K516&lt;&gt;"",K516&gt;0,NOT(ISERROR(K516))),VLOOKUP(K516,'ESO wayshrine node constants'!$A$3:$D$9986,4,FALSE),""))</f>
        <v>Vateshran Hollows</v>
      </c>
      <c r="S516" s="19" t="str">
        <f>IF(AND(R516&lt;&gt;"",NOT(ISERROR(R516))),R516,IF(P516&lt;&gt;"",IF(NOT(ISERROR(VLOOKUP(P516,'ESO Dungeon constants'!$D$3:$H$9999,5,FALSE))),VLOOKUP(P516,'ESO Dungeon constants'!$D$3:$I$9999,6,FALSE),VLOOKUP(P516,'ESO zone constants'!$H$3:$K$9985,4,FALSE)),""))</f>
        <v>DLC_MARKARTH</v>
      </c>
      <c r="T516" s="3" t="str">
        <f>IF(S516&lt;&gt;"",VLOOKUP(S516,'LibSets constants'!$B$4:$C$1000,2,FALSE),"")</f>
        <v>Markarth</v>
      </c>
      <c r="U516" s="33" t="s">
        <v>1738</v>
      </c>
      <c r="V516" s="41" t="str">
        <f>IF(U516&lt;&gt;"",IF(U516&lt;&gt;"LIBSETS_DROP_MECHANIC_MONSTER_NAME",VLOOKUP(U516,'LibSets constants'!$I$4:$L$1000,3,FALSE),""),"")</f>
        <v>Arena stage chest</v>
      </c>
      <c r="W516" s="41" t="str">
        <f>IF(U516&lt;&gt;"",IF(U516&lt;&gt;"LIBSETS_DROP_MECHANIC_MONSTER_NAME",VLOOKUP(U516,'LibSets constants'!$I$4:$L$1000,4,FALSE),""),"")</f>
        <v>Arena-Phasen Schatztruhe</v>
      </c>
      <c r="X516" s="3" t="str">
        <f>IF(G516&lt;&gt;"LIBSETS_SETTYPE_BATTLEGROUND",IF(G516&lt;&gt;"LIBSETS_SETTYPE_SPECIAL",IF(Y516&lt;&gt;"",VLOOKUP(Y516,'ESO zone constants'!$D$3:$H$4951,5,FALSE),""),""),"")</f>
        <v/>
      </c>
      <c r="Z516" s="45"/>
      <c r="AA516" s="44" t="str">
        <f>IF(Z516&lt;&gt;"",IF(Z516&lt;&gt;"LIBSETS_DROP_MECHANIC_MONSTER_NAME",VLOOKUP(Z516,'LibSets constants'!$I$4:$L$1000,3,FALSE),""),"")</f>
        <v/>
      </c>
      <c r="AB516" s="44" t="str">
        <f>IF(Z516&lt;&gt;"",IF(Z516&lt;&gt;"LIBSETS_DROP_MECHANIC_MONSTER_NAME",VLOOKUP(Z516,'LibSets constants'!$I$4:$L$1000,4,FALSE),""),"")</f>
        <v/>
      </c>
      <c r="AC516" s="3" t="str">
        <f>IF(G516&lt;&gt;"LIBSETS_SETTYPE_BATTLEGROUND",IF(G516&lt;&gt;"LIBSETS_SETTYPE_SPECIAL",IF(AD516&lt;&gt;"",VLOOKUP(AD516,'ESO zone constants'!$D$3:$H$4951,5,FALSE),""),""),"")</f>
        <v/>
      </c>
      <c r="AE516" s="45"/>
      <c r="AF516" s="44" t="str">
        <f>IF(AE516&lt;&gt;"",IF(AE516&lt;&gt;"LIBSETS_DROP_MECHANIC_MONSTER_NAME",VLOOKUP(AE516,'LibSets constants'!$I$4:$L$1000,3,FALSE),""),"")</f>
        <v/>
      </c>
      <c r="AG516" s="44" t="str">
        <f>IF(AE516&lt;&gt;"",IF(AE516&lt;&gt;"LIBSETS_DROP_MECHANIC_MONSTER_NAME",VLOOKUP(AE516,'LibSets constants'!$I$4:$L$1000,4,FALSE),""),"")</f>
        <v/>
      </c>
      <c r="AH516" s="3" t="str">
        <f>IF(G516&lt;&gt;"LIBSETS_SETTYPE_BATTLEGROUND",IF(G516&lt;&gt;"LIBSETS_SETTYPE_SPECIAL",IF(AI516&lt;&gt;"",VLOOKUP(AI516,'ESO zone constants'!$D$3:$H$4951,5,FALSE),""),""),"")</f>
        <v/>
      </c>
      <c r="AJ516" s="45"/>
      <c r="AK516" s="44" t="str">
        <f>IF(AJ516&lt;&gt;"",IF(AJ516&lt;&gt;"LIBSETS_DROP_MECHANIC_MONSTER_NAME",VLOOKUP(AJ516,'LibSets constants'!$I$4:$L$1000,3,FALSE),""),"")</f>
        <v/>
      </c>
      <c r="AL516" s="44" t="str">
        <f>IF(AJ516&lt;&gt;"",IF(AJ516&lt;&gt;"LIBSETS_DROP_MECHANIC_MONSTER_NAME",VLOOKUP(AJ516,'LibSets constants'!$I$4:$L$1000,4,FALSE),""),"")</f>
        <v/>
      </c>
      <c r="AM516" s="3" t="str">
        <f>IF(G516&lt;&gt;"LIBSETS_SETTYPE_BATTLEGROUND",IF(G516&lt;&gt;"LIBSETS_SETTYPE_SPECIAL",IF(AN516&lt;&gt;"",VLOOKUP(AN516,'ESO zone constants'!$D$3:$H$4951,5,FALSE),""),""),"")</f>
        <v/>
      </c>
      <c r="AO516" s="45"/>
      <c r="AP516" s="44" t="str">
        <f>IF(AO516&lt;&gt;"",IF(AO516&lt;&gt;"LIBSETS_DROP_MECHANIC_MONSTER_NAME",VLOOKUP(AO516,'LibSets constants'!$I$4:$L$1000,3,FALSE),""),"")</f>
        <v/>
      </c>
      <c r="AQ516" s="44" t="str">
        <f>IF(AO516&lt;&gt;"",IF(AO516&lt;&gt;"LIBSETS_DROP_MECHANIC_MONSTER_NAME",VLOOKUP(AO516,'LibSets constants'!$I$4:$L$1000,4,FALSE),""),"")</f>
        <v/>
      </c>
      <c r="AR516" s="3" t="str">
        <f>IF(G516&lt;&gt;"LIBSETS_SETTYPE_BATTLEGROUND",IF(G516&lt;&gt;"LIBSETS_SETTYPE_SPECIAL",IF(AS516&lt;&gt;"",VLOOKUP(AS516,'ESO zone constants'!$D$3:$H$4951,5,FALSE),""),""),"")</f>
        <v/>
      </c>
      <c r="AT516" s="45"/>
      <c r="AU516" s="44" t="str">
        <f>IF(AT516&lt;&gt;"",IF(AT516&lt;&gt;"LIBSETS_DROP_MECHANIC_MONSTER_NAME",VLOOKUP(AT516,'LibSets constants'!$I$4:$L$1000,3,FALSE),""),"")</f>
        <v/>
      </c>
      <c r="AV516" s="44" t="str">
        <f>IF(AT516&lt;&gt;"",IF(AT516&lt;&gt;"LIBSETS_DROP_MECHANIC_MONSTER_NAME",VLOOKUP(AT516,'LibSets constants'!$I$4:$L$1000,4,FALSE),""),"")</f>
        <v/>
      </c>
      <c r="AW516" s="21" t="str">
        <f t="shared" si="61"/>
        <v>[564] = {wayshrines={457,457,457,}, dlcId=DLC_MARKARTH</v>
      </c>
      <c r="AX516" s="21" t="str">
        <f t="shared" si="62"/>
        <v>, zoneIds={1227}, veteran=true</v>
      </c>
      <c r="AY516" s="21" t="str">
        <f t="shared" si="63"/>
        <v>, setType=LIBSETS_SETTYPE_ARENA</v>
      </c>
      <c r="AZ516" s="21" t="str">
        <f t="shared" si="64"/>
        <v>, dropMechanic={LIBSETS_DROP_MECHANIC_ARENA_STAGE_CHEST}},</v>
      </c>
      <c r="BA516" s="21" t="str">
        <f t="shared" si="65"/>
        <v xml:space="preserve"> --Perfected Void Bash / Perfektionierte Leerenwucht   [Vateshran Hollows]</v>
      </c>
    </row>
    <row r="517" spans="1:53" x14ac:dyDescent="0.25">
      <c r="A517" s="5">
        <v>565</v>
      </c>
      <c r="B517" t="s">
        <v>2517</v>
      </c>
      <c r="C517" t="s">
        <v>2537</v>
      </c>
      <c r="D517" s="3">
        <f t="shared" si="60"/>
        <v>565</v>
      </c>
      <c r="G517" s="8" t="s">
        <v>1647</v>
      </c>
      <c r="I517" t="s">
        <v>98</v>
      </c>
      <c r="J517" t="s">
        <v>97</v>
      </c>
      <c r="K517">
        <v>457</v>
      </c>
      <c r="L517">
        <v>457</v>
      </c>
      <c r="M517">
        <v>457</v>
      </c>
      <c r="N517">
        <v>0</v>
      </c>
      <c r="O517" s="70" t="s">
        <v>2473</v>
      </c>
      <c r="P517" s="3">
        <f>IF(AND(G517&lt;&gt;"LIBSETS_SETTYPE_BATTLEGROUND",G517&lt;&gt;"LIBSETS_SETTYPE_SPECIAL",G517&lt;&gt;"LIBSETS_SETTYPE_MYTHIC"), IF(Q517&lt;&gt;"",VLOOKUP(Q517,'ESO zone constants'!$D$3:$H$9999,5,FALSE),""),"")</f>
        <v>1227</v>
      </c>
      <c r="Q517" t="str">
        <f>IF(AND(O517&lt;&gt;"",NOT(ISERROR(O517))),O517, IF(AND(K517&lt;&gt;"",K517&gt;0,NOT(ISERROR(K517))),VLOOKUP(K517,'ESO wayshrine node constants'!$A$3:$D$9986,4,FALSE),""))</f>
        <v>Vateshran Hollows</v>
      </c>
      <c r="S517" s="19" t="str">
        <f>IF(AND(R517&lt;&gt;"",NOT(ISERROR(R517))),R517,IF(P517&lt;&gt;"",IF(NOT(ISERROR(VLOOKUP(P517,'ESO Dungeon constants'!$D$3:$H$9999,5,FALSE))),VLOOKUP(P517,'ESO Dungeon constants'!$D$3:$I$9999,6,FALSE),VLOOKUP(P517,'ESO zone constants'!$H$3:$K$9985,4,FALSE)),""))</f>
        <v>DLC_MARKARTH</v>
      </c>
      <c r="T517" s="3" t="str">
        <f>IF(S517&lt;&gt;"",VLOOKUP(S517,'LibSets constants'!$B$4:$C$1000,2,FALSE),"")</f>
        <v>Markarth</v>
      </c>
      <c r="U517" s="33" t="s">
        <v>1738</v>
      </c>
      <c r="V517" s="41" t="str">
        <f>IF(U517&lt;&gt;"",IF(U517&lt;&gt;"LIBSETS_DROP_MECHANIC_MONSTER_NAME",VLOOKUP(U517,'LibSets constants'!$I$4:$L$1000,3,FALSE),""),"")</f>
        <v>Arena stage chest</v>
      </c>
      <c r="W517" s="41" t="str">
        <f>IF(U517&lt;&gt;"",IF(U517&lt;&gt;"LIBSETS_DROP_MECHANIC_MONSTER_NAME",VLOOKUP(U517,'LibSets constants'!$I$4:$L$1000,4,FALSE),""),"")</f>
        <v>Arena-Phasen Schatztruhe</v>
      </c>
      <c r="X517" s="3" t="str">
        <f>IF(G517&lt;&gt;"LIBSETS_SETTYPE_BATTLEGROUND",IF(G517&lt;&gt;"LIBSETS_SETTYPE_SPECIAL",IF(Y517&lt;&gt;"",VLOOKUP(Y517,'ESO zone constants'!$D$3:$H$4951,5,FALSE),""),""),"")</f>
        <v/>
      </c>
      <c r="Z517" s="45"/>
      <c r="AA517" s="44" t="str">
        <f>IF(Z517&lt;&gt;"",IF(Z517&lt;&gt;"LIBSETS_DROP_MECHANIC_MONSTER_NAME",VLOOKUP(Z517,'LibSets constants'!$I$4:$L$1000,3,FALSE),""),"")</f>
        <v/>
      </c>
      <c r="AB517" s="44" t="str">
        <f>IF(Z517&lt;&gt;"",IF(Z517&lt;&gt;"LIBSETS_DROP_MECHANIC_MONSTER_NAME",VLOOKUP(Z517,'LibSets constants'!$I$4:$L$1000,4,FALSE),""),"")</f>
        <v/>
      </c>
      <c r="AC517" s="3" t="str">
        <f>IF(G517&lt;&gt;"LIBSETS_SETTYPE_BATTLEGROUND",IF(G517&lt;&gt;"LIBSETS_SETTYPE_SPECIAL",IF(AD517&lt;&gt;"",VLOOKUP(AD517,'ESO zone constants'!$D$3:$H$4951,5,FALSE),""),""),"")</f>
        <v/>
      </c>
      <c r="AE517" s="45"/>
      <c r="AF517" s="44" t="str">
        <f>IF(AE517&lt;&gt;"",IF(AE517&lt;&gt;"LIBSETS_DROP_MECHANIC_MONSTER_NAME",VLOOKUP(AE517,'LibSets constants'!$I$4:$L$1000,3,FALSE),""),"")</f>
        <v/>
      </c>
      <c r="AG517" s="44" t="str">
        <f>IF(AE517&lt;&gt;"",IF(AE517&lt;&gt;"LIBSETS_DROP_MECHANIC_MONSTER_NAME",VLOOKUP(AE517,'LibSets constants'!$I$4:$L$1000,4,FALSE),""),"")</f>
        <v/>
      </c>
      <c r="AH517" s="3" t="str">
        <f>IF(G517&lt;&gt;"LIBSETS_SETTYPE_BATTLEGROUND",IF(G517&lt;&gt;"LIBSETS_SETTYPE_SPECIAL",IF(AI517&lt;&gt;"",VLOOKUP(AI517,'ESO zone constants'!$D$3:$H$4951,5,FALSE),""),""),"")</f>
        <v/>
      </c>
      <c r="AJ517" s="45"/>
      <c r="AK517" s="44" t="str">
        <f>IF(AJ517&lt;&gt;"",IF(AJ517&lt;&gt;"LIBSETS_DROP_MECHANIC_MONSTER_NAME",VLOOKUP(AJ517,'LibSets constants'!$I$4:$L$1000,3,FALSE),""),"")</f>
        <v/>
      </c>
      <c r="AL517" s="44" t="str">
        <f>IF(AJ517&lt;&gt;"",IF(AJ517&lt;&gt;"LIBSETS_DROP_MECHANIC_MONSTER_NAME",VLOOKUP(AJ517,'LibSets constants'!$I$4:$L$1000,4,FALSE),""),"")</f>
        <v/>
      </c>
      <c r="AM517" s="3" t="str">
        <f>IF(G517&lt;&gt;"LIBSETS_SETTYPE_BATTLEGROUND",IF(G517&lt;&gt;"LIBSETS_SETTYPE_SPECIAL",IF(AN517&lt;&gt;"",VLOOKUP(AN517,'ESO zone constants'!$D$3:$H$4951,5,FALSE),""),""),"")</f>
        <v/>
      </c>
      <c r="AO517" s="45"/>
      <c r="AP517" s="44" t="str">
        <f>IF(AO517&lt;&gt;"",IF(AO517&lt;&gt;"LIBSETS_DROP_MECHANIC_MONSTER_NAME",VLOOKUP(AO517,'LibSets constants'!$I$4:$L$1000,3,FALSE),""),"")</f>
        <v/>
      </c>
      <c r="AQ517" s="44" t="str">
        <f>IF(AO517&lt;&gt;"",IF(AO517&lt;&gt;"LIBSETS_DROP_MECHANIC_MONSTER_NAME",VLOOKUP(AO517,'LibSets constants'!$I$4:$L$1000,4,FALSE),""),"")</f>
        <v/>
      </c>
      <c r="AR517" s="3" t="str">
        <f>IF(G517&lt;&gt;"LIBSETS_SETTYPE_BATTLEGROUND",IF(G517&lt;&gt;"LIBSETS_SETTYPE_SPECIAL",IF(AS517&lt;&gt;"",VLOOKUP(AS517,'ESO zone constants'!$D$3:$H$4951,5,FALSE),""),""),"")</f>
        <v/>
      </c>
      <c r="AT517" s="45"/>
      <c r="AU517" s="44" t="str">
        <f>IF(AT517&lt;&gt;"",IF(AT517&lt;&gt;"LIBSETS_DROP_MECHANIC_MONSTER_NAME",VLOOKUP(AT517,'LibSets constants'!$I$4:$L$1000,3,FALSE),""),"")</f>
        <v/>
      </c>
      <c r="AV517" s="44" t="str">
        <f>IF(AT517&lt;&gt;"",IF(AT517&lt;&gt;"LIBSETS_DROP_MECHANIC_MONSTER_NAME",VLOOKUP(AT517,'LibSets constants'!$I$4:$L$1000,4,FALSE),""),"")</f>
        <v/>
      </c>
      <c r="AW517" s="21" t="str">
        <f t="shared" si="61"/>
        <v>[565] = {wayshrines={457,457,457,}, dlcId=DLC_MARKARTH</v>
      </c>
      <c r="AX517" s="21" t="str">
        <f t="shared" si="62"/>
        <v>, zoneIds={1227}, veteran=true</v>
      </c>
      <c r="AY517" s="21" t="str">
        <f t="shared" si="63"/>
        <v>, setType=LIBSETS_SETTYPE_ARENA</v>
      </c>
      <c r="AZ517" s="21" t="str">
        <f t="shared" si="64"/>
        <v>, dropMechanic={LIBSETS_DROP_MECHANIC_ARENA_STAGE_CHEST}},</v>
      </c>
      <c r="BA517" s="21" t="str">
        <f t="shared" si="65"/>
        <v xml:space="preserve"> --Perfected Frenzied Momentum / Perfektioniertes tobendes Momentum   [Vateshran Hollows]</v>
      </c>
    </row>
    <row r="518" spans="1:53" x14ac:dyDescent="0.25">
      <c r="A518" s="5">
        <v>566</v>
      </c>
      <c r="B518" t="s">
        <v>2518</v>
      </c>
      <c r="C518" t="s">
        <v>2538</v>
      </c>
      <c r="D518" s="3">
        <f t="shared" si="60"/>
        <v>566</v>
      </c>
      <c r="G518" s="8" t="s">
        <v>1647</v>
      </c>
      <c r="I518" t="s">
        <v>98</v>
      </c>
      <c r="J518" t="s">
        <v>97</v>
      </c>
      <c r="K518">
        <v>457</v>
      </c>
      <c r="L518">
        <v>457</v>
      </c>
      <c r="M518">
        <v>457</v>
      </c>
      <c r="N518">
        <v>0</v>
      </c>
      <c r="O518" s="70" t="s">
        <v>2473</v>
      </c>
      <c r="P518" s="3">
        <f>IF(AND(G518&lt;&gt;"LIBSETS_SETTYPE_BATTLEGROUND",G518&lt;&gt;"LIBSETS_SETTYPE_SPECIAL",G518&lt;&gt;"LIBSETS_SETTYPE_MYTHIC"), IF(Q518&lt;&gt;"",VLOOKUP(Q518,'ESO zone constants'!$D$3:$H$9999,5,FALSE),""),"")</f>
        <v>1227</v>
      </c>
      <c r="Q518" t="str">
        <f>IF(AND(O518&lt;&gt;"",NOT(ISERROR(O518))),O518, IF(AND(K518&lt;&gt;"",K518&gt;0,NOT(ISERROR(K518))),VLOOKUP(K518,'ESO wayshrine node constants'!$A$3:$D$9986,4,FALSE),""))</f>
        <v>Vateshran Hollows</v>
      </c>
      <c r="S518" s="19" t="str">
        <f>IF(AND(R518&lt;&gt;"",NOT(ISERROR(R518))),R518,IF(P518&lt;&gt;"",IF(NOT(ISERROR(VLOOKUP(P518,'ESO Dungeon constants'!$D$3:$H$9999,5,FALSE))),VLOOKUP(P518,'ESO Dungeon constants'!$D$3:$I$9999,6,FALSE),VLOOKUP(P518,'ESO zone constants'!$H$3:$K$9985,4,FALSE)),""))</f>
        <v>DLC_MARKARTH</v>
      </c>
      <c r="T518" s="3" t="str">
        <f>IF(S518&lt;&gt;"",VLOOKUP(S518,'LibSets constants'!$B$4:$C$1000,2,FALSE),"")</f>
        <v>Markarth</v>
      </c>
      <c r="U518" s="33" t="s">
        <v>1738</v>
      </c>
      <c r="V518" s="41" t="str">
        <f>IF(U518&lt;&gt;"",IF(U518&lt;&gt;"LIBSETS_DROP_MECHANIC_MONSTER_NAME",VLOOKUP(U518,'LibSets constants'!$I$4:$L$1000,3,FALSE),""),"")</f>
        <v>Arena stage chest</v>
      </c>
      <c r="W518" s="41" t="str">
        <f>IF(U518&lt;&gt;"",IF(U518&lt;&gt;"LIBSETS_DROP_MECHANIC_MONSTER_NAME",VLOOKUP(U518,'LibSets constants'!$I$4:$L$1000,4,FALSE),""),"")</f>
        <v>Arena-Phasen Schatztruhe</v>
      </c>
      <c r="X518" s="3" t="str">
        <f>IF(G518&lt;&gt;"LIBSETS_SETTYPE_BATTLEGROUND",IF(G518&lt;&gt;"LIBSETS_SETTYPE_SPECIAL",IF(Y518&lt;&gt;"",VLOOKUP(Y518,'ESO zone constants'!$D$3:$H$4951,5,FALSE),""),""),"")</f>
        <v/>
      </c>
      <c r="Z518" s="45"/>
      <c r="AA518" s="44" t="str">
        <f>IF(Z518&lt;&gt;"",IF(Z518&lt;&gt;"LIBSETS_DROP_MECHANIC_MONSTER_NAME",VLOOKUP(Z518,'LibSets constants'!$I$4:$L$1000,3,FALSE),""),"")</f>
        <v/>
      </c>
      <c r="AB518" s="44" t="str">
        <f>IF(Z518&lt;&gt;"",IF(Z518&lt;&gt;"LIBSETS_DROP_MECHANIC_MONSTER_NAME",VLOOKUP(Z518,'LibSets constants'!$I$4:$L$1000,4,FALSE),""),"")</f>
        <v/>
      </c>
      <c r="AC518" s="3" t="str">
        <f>IF(G518&lt;&gt;"LIBSETS_SETTYPE_BATTLEGROUND",IF(G518&lt;&gt;"LIBSETS_SETTYPE_SPECIAL",IF(AD518&lt;&gt;"",VLOOKUP(AD518,'ESO zone constants'!$D$3:$H$4951,5,FALSE),""),""),"")</f>
        <v/>
      </c>
      <c r="AE518" s="45"/>
      <c r="AF518" s="44" t="str">
        <f>IF(AE518&lt;&gt;"",IF(AE518&lt;&gt;"LIBSETS_DROP_MECHANIC_MONSTER_NAME",VLOOKUP(AE518,'LibSets constants'!$I$4:$L$1000,3,FALSE),""),"")</f>
        <v/>
      </c>
      <c r="AG518" s="44" t="str">
        <f>IF(AE518&lt;&gt;"",IF(AE518&lt;&gt;"LIBSETS_DROP_MECHANIC_MONSTER_NAME",VLOOKUP(AE518,'LibSets constants'!$I$4:$L$1000,4,FALSE),""),"")</f>
        <v/>
      </c>
      <c r="AH518" s="3" t="str">
        <f>IF(G518&lt;&gt;"LIBSETS_SETTYPE_BATTLEGROUND",IF(G518&lt;&gt;"LIBSETS_SETTYPE_SPECIAL",IF(AI518&lt;&gt;"",VLOOKUP(AI518,'ESO zone constants'!$D$3:$H$4951,5,FALSE),""),""),"")</f>
        <v/>
      </c>
      <c r="AJ518" s="45"/>
      <c r="AK518" s="44" t="str">
        <f>IF(AJ518&lt;&gt;"",IF(AJ518&lt;&gt;"LIBSETS_DROP_MECHANIC_MONSTER_NAME",VLOOKUP(AJ518,'LibSets constants'!$I$4:$L$1000,3,FALSE),""),"")</f>
        <v/>
      </c>
      <c r="AL518" s="44" t="str">
        <f>IF(AJ518&lt;&gt;"",IF(AJ518&lt;&gt;"LIBSETS_DROP_MECHANIC_MONSTER_NAME",VLOOKUP(AJ518,'LibSets constants'!$I$4:$L$1000,4,FALSE),""),"")</f>
        <v/>
      </c>
      <c r="AM518" s="3" t="str">
        <f>IF(G518&lt;&gt;"LIBSETS_SETTYPE_BATTLEGROUND",IF(G518&lt;&gt;"LIBSETS_SETTYPE_SPECIAL",IF(AN518&lt;&gt;"",VLOOKUP(AN518,'ESO zone constants'!$D$3:$H$4951,5,FALSE),""),""),"")</f>
        <v/>
      </c>
      <c r="AO518" s="45"/>
      <c r="AP518" s="44" t="str">
        <f>IF(AO518&lt;&gt;"",IF(AO518&lt;&gt;"LIBSETS_DROP_MECHANIC_MONSTER_NAME",VLOOKUP(AO518,'LibSets constants'!$I$4:$L$1000,3,FALSE),""),"")</f>
        <v/>
      </c>
      <c r="AQ518" s="44" t="str">
        <f>IF(AO518&lt;&gt;"",IF(AO518&lt;&gt;"LIBSETS_DROP_MECHANIC_MONSTER_NAME",VLOOKUP(AO518,'LibSets constants'!$I$4:$L$1000,4,FALSE),""),"")</f>
        <v/>
      </c>
      <c r="AR518" s="3" t="str">
        <f>IF(G518&lt;&gt;"LIBSETS_SETTYPE_BATTLEGROUND",IF(G518&lt;&gt;"LIBSETS_SETTYPE_SPECIAL",IF(AS518&lt;&gt;"",VLOOKUP(AS518,'ESO zone constants'!$D$3:$H$4951,5,FALSE),""),""),"")</f>
        <v/>
      </c>
      <c r="AT518" s="45"/>
      <c r="AU518" s="44" t="str">
        <f>IF(AT518&lt;&gt;"",IF(AT518&lt;&gt;"LIBSETS_DROP_MECHANIC_MONSTER_NAME",VLOOKUP(AT518,'LibSets constants'!$I$4:$L$1000,3,FALSE),""),"")</f>
        <v/>
      </c>
      <c r="AV518" s="44" t="str">
        <f>IF(AT518&lt;&gt;"",IF(AT518&lt;&gt;"LIBSETS_DROP_MECHANIC_MONSTER_NAME",VLOOKUP(AT518,'LibSets constants'!$I$4:$L$1000,4,FALSE),""),"")</f>
        <v/>
      </c>
      <c r="AW518" s="21" t="str">
        <f t="shared" si="61"/>
        <v>[566] = {wayshrines={457,457,457,}, dlcId=DLC_MARKARTH</v>
      </c>
      <c r="AX518" s="21" t="str">
        <f t="shared" si="62"/>
        <v>, zoneIds={1227}, veteran=true</v>
      </c>
      <c r="AY518" s="21" t="str">
        <f t="shared" si="63"/>
        <v>, setType=LIBSETS_SETTYPE_ARENA</v>
      </c>
      <c r="AZ518" s="21" t="str">
        <f t="shared" si="64"/>
        <v>, dropMechanic={LIBSETS_DROP_MECHANIC_ARENA_STAGE_CHEST}},</v>
      </c>
      <c r="BA518" s="21" t="str">
        <f t="shared" si="65"/>
        <v xml:space="preserve"> --Perfected Point-Blank Snipe / Perfektionierter Volltreffer   [Vateshran Hollows]</v>
      </c>
    </row>
    <row r="519" spans="1:53" x14ac:dyDescent="0.25">
      <c r="A519" s="5">
        <v>567</v>
      </c>
      <c r="B519" t="s">
        <v>2519</v>
      </c>
      <c r="C519" t="s">
        <v>2539</v>
      </c>
      <c r="D519" s="3">
        <f t="shared" si="60"/>
        <v>567</v>
      </c>
      <c r="G519" s="8" t="s">
        <v>1647</v>
      </c>
      <c r="I519" t="s">
        <v>98</v>
      </c>
      <c r="J519" t="s">
        <v>97</v>
      </c>
      <c r="K519">
        <v>457</v>
      </c>
      <c r="L519">
        <v>457</v>
      </c>
      <c r="M519">
        <v>457</v>
      </c>
      <c r="N519">
        <v>0</v>
      </c>
      <c r="O519" s="70" t="s">
        <v>2473</v>
      </c>
      <c r="P519" s="3">
        <f>IF(AND(G519&lt;&gt;"LIBSETS_SETTYPE_BATTLEGROUND",G519&lt;&gt;"LIBSETS_SETTYPE_SPECIAL",G519&lt;&gt;"LIBSETS_SETTYPE_MYTHIC"), IF(Q519&lt;&gt;"",VLOOKUP(Q519,'ESO zone constants'!$D$3:$H$9999,5,FALSE),""),"")</f>
        <v>1227</v>
      </c>
      <c r="Q519" t="str">
        <f>IF(AND(O519&lt;&gt;"",NOT(ISERROR(O519))),O519, IF(AND(K519&lt;&gt;"",K519&gt;0,NOT(ISERROR(K519))),VLOOKUP(K519,'ESO wayshrine node constants'!$A$3:$D$9986,4,FALSE),""))</f>
        <v>Vateshran Hollows</v>
      </c>
      <c r="S519" s="19" t="str">
        <f>IF(AND(R519&lt;&gt;"",NOT(ISERROR(R519))),R519,IF(P519&lt;&gt;"",IF(NOT(ISERROR(VLOOKUP(P519,'ESO Dungeon constants'!$D$3:$H$9999,5,FALSE))),VLOOKUP(P519,'ESO Dungeon constants'!$D$3:$I$9999,6,FALSE),VLOOKUP(P519,'ESO zone constants'!$H$3:$K$9985,4,FALSE)),""))</f>
        <v>DLC_MARKARTH</v>
      </c>
      <c r="T519" s="3" t="str">
        <f>IF(S519&lt;&gt;"",VLOOKUP(S519,'LibSets constants'!$B$4:$C$1000,2,FALSE),"")</f>
        <v>Markarth</v>
      </c>
      <c r="U519" s="33" t="s">
        <v>1738</v>
      </c>
      <c r="V519" s="41" t="str">
        <f>IF(U519&lt;&gt;"",IF(U519&lt;&gt;"LIBSETS_DROP_MECHANIC_MONSTER_NAME",VLOOKUP(U519,'LibSets constants'!$I$4:$L$1000,3,FALSE),""),"")</f>
        <v>Arena stage chest</v>
      </c>
      <c r="W519" s="41" t="str">
        <f>IF(U519&lt;&gt;"",IF(U519&lt;&gt;"LIBSETS_DROP_MECHANIC_MONSTER_NAME",VLOOKUP(U519,'LibSets constants'!$I$4:$L$1000,4,FALSE),""),"")</f>
        <v>Arena-Phasen Schatztruhe</v>
      </c>
      <c r="X519" s="3" t="str">
        <f>IF(G519&lt;&gt;"LIBSETS_SETTYPE_BATTLEGROUND",IF(G519&lt;&gt;"LIBSETS_SETTYPE_SPECIAL",IF(Y519&lt;&gt;"",VLOOKUP(Y519,'ESO zone constants'!$D$3:$H$4951,5,FALSE),""),""),"")</f>
        <v/>
      </c>
      <c r="Z519" s="45"/>
      <c r="AA519" s="44" t="str">
        <f>IF(Z519&lt;&gt;"",IF(Z519&lt;&gt;"LIBSETS_DROP_MECHANIC_MONSTER_NAME",VLOOKUP(Z519,'LibSets constants'!$I$4:$L$1000,3,FALSE),""),"")</f>
        <v/>
      </c>
      <c r="AB519" s="44" t="str">
        <f>IF(Z519&lt;&gt;"",IF(Z519&lt;&gt;"LIBSETS_DROP_MECHANIC_MONSTER_NAME",VLOOKUP(Z519,'LibSets constants'!$I$4:$L$1000,4,FALSE),""),"")</f>
        <v/>
      </c>
      <c r="AC519" s="3" t="str">
        <f>IF(G519&lt;&gt;"LIBSETS_SETTYPE_BATTLEGROUND",IF(G519&lt;&gt;"LIBSETS_SETTYPE_SPECIAL",IF(AD519&lt;&gt;"",VLOOKUP(AD519,'ESO zone constants'!$D$3:$H$4951,5,FALSE),""),""),"")</f>
        <v/>
      </c>
      <c r="AE519" s="45"/>
      <c r="AF519" s="44" t="str">
        <f>IF(AE519&lt;&gt;"",IF(AE519&lt;&gt;"LIBSETS_DROP_MECHANIC_MONSTER_NAME",VLOOKUP(AE519,'LibSets constants'!$I$4:$L$1000,3,FALSE),""),"")</f>
        <v/>
      </c>
      <c r="AG519" s="44" t="str">
        <f>IF(AE519&lt;&gt;"",IF(AE519&lt;&gt;"LIBSETS_DROP_MECHANIC_MONSTER_NAME",VLOOKUP(AE519,'LibSets constants'!$I$4:$L$1000,4,FALSE),""),"")</f>
        <v/>
      </c>
      <c r="AH519" s="3" t="str">
        <f>IF(G519&lt;&gt;"LIBSETS_SETTYPE_BATTLEGROUND",IF(G519&lt;&gt;"LIBSETS_SETTYPE_SPECIAL",IF(AI519&lt;&gt;"",VLOOKUP(AI519,'ESO zone constants'!$D$3:$H$4951,5,FALSE),""),""),"")</f>
        <v/>
      </c>
      <c r="AJ519" s="45"/>
      <c r="AK519" s="44" t="str">
        <f>IF(AJ519&lt;&gt;"",IF(AJ519&lt;&gt;"LIBSETS_DROP_MECHANIC_MONSTER_NAME",VLOOKUP(AJ519,'LibSets constants'!$I$4:$L$1000,3,FALSE),""),"")</f>
        <v/>
      </c>
      <c r="AL519" s="44" t="str">
        <f>IF(AJ519&lt;&gt;"",IF(AJ519&lt;&gt;"LIBSETS_DROP_MECHANIC_MONSTER_NAME",VLOOKUP(AJ519,'LibSets constants'!$I$4:$L$1000,4,FALSE),""),"")</f>
        <v/>
      </c>
      <c r="AM519" s="3" t="str">
        <f>IF(G519&lt;&gt;"LIBSETS_SETTYPE_BATTLEGROUND",IF(G519&lt;&gt;"LIBSETS_SETTYPE_SPECIAL",IF(AN519&lt;&gt;"",VLOOKUP(AN519,'ESO zone constants'!$D$3:$H$4951,5,FALSE),""),""),"")</f>
        <v/>
      </c>
      <c r="AO519" s="45"/>
      <c r="AP519" s="44" t="str">
        <f>IF(AO519&lt;&gt;"",IF(AO519&lt;&gt;"LIBSETS_DROP_MECHANIC_MONSTER_NAME",VLOOKUP(AO519,'LibSets constants'!$I$4:$L$1000,3,FALSE),""),"")</f>
        <v/>
      </c>
      <c r="AQ519" s="44" t="str">
        <f>IF(AO519&lt;&gt;"",IF(AO519&lt;&gt;"LIBSETS_DROP_MECHANIC_MONSTER_NAME",VLOOKUP(AO519,'LibSets constants'!$I$4:$L$1000,4,FALSE),""),"")</f>
        <v/>
      </c>
      <c r="AR519" s="3" t="str">
        <f>IF(G519&lt;&gt;"LIBSETS_SETTYPE_BATTLEGROUND",IF(G519&lt;&gt;"LIBSETS_SETTYPE_SPECIAL",IF(AS519&lt;&gt;"",VLOOKUP(AS519,'ESO zone constants'!$D$3:$H$4951,5,FALSE),""),""),"")</f>
        <v/>
      </c>
      <c r="AT519" s="45"/>
      <c r="AU519" s="44" t="str">
        <f>IF(AT519&lt;&gt;"",IF(AT519&lt;&gt;"LIBSETS_DROP_MECHANIC_MONSTER_NAME",VLOOKUP(AT519,'LibSets constants'!$I$4:$L$1000,3,FALSE),""),"")</f>
        <v/>
      </c>
      <c r="AV519" s="44" t="str">
        <f>IF(AT519&lt;&gt;"",IF(AT519&lt;&gt;"LIBSETS_DROP_MECHANIC_MONSTER_NAME",VLOOKUP(AT519,'LibSets constants'!$I$4:$L$1000,4,FALSE),""),"")</f>
        <v/>
      </c>
      <c r="AW519" s="21" t="str">
        <f t="shared" si="61"/>
        <v>[567] = {wayshrines={457,457,457,}, dlcId=DLC_MARKARTH</v>
      </c>
      <c r="AX519" s="21" t="str">
        <f t="shared" si="62"/>
        <v>, zoneIds={1227}, veteran=true</v>
      </c>
      <c r="AY519" s="21" t="str">
        <f t="shared" si="63"/>
        <v>, setType=LIBSETS_SETTYPE_ARENA</v>
      </c>
      <c r="AZ519" s="21" t="str">
        <f t="shared" si="64"/>
        <v>, dropMechanic={LIBSETS_DROP_MECHANIC_ARENA_STAGE_CHEST}},</v>
      </c>
      <c r="BA519" s="21" t="str">
        <f t="shared" si="65"/>
        <v xml:space="preserve"> --Perfected Wrath of Elements / Perfektionierter Zorn der Elemente   [Vateshran Hollows]</v>
      </c>
    </row>
    <row r="520" spans="1:53" x14ac:dyDescent="0.25">
      <c r="A520" s="5">
        <v>568</v>
      </c>
      <c r="B520" t="s">
        <v>2520</v>
      </c>
      <c r="C520" t="s">
        <v>2540</v>
      </c>
      <c r="D520" s="3">
        <f t="shared" si="60"/>
        <v>568</v>
      </c>
      <c r="G520" s="8" t="s">
        <v>1647</v>
      </c>
      <c r="I520" t="s">
        <v>98</v>
      </c>
      <c r="J520" t="s">
        <v>97</v>
      </c>
      <c r="K520">
        <v>457</v>
      </c>
      <c r="L520">
        <v>457</v>
      </c>
      <c r="M520">
        <v>457</v>
      </c>
      <c r="N520">
        <v>0</v>
      </c>
      <c r="O520" s="70" t="s">
        <v>2473</v>
      </c>
      <c r="P520" s="3">
        <f>IF(AND(G520&lt;&gt;"LIBSETS_SETTYPE_BATTLEGROUND",G520&lt;&gt;"LIBSETS_SETTYPE_SPECIAL",G520&lt;&gt;"LIBSETS_SETTYPE_MYTHIC"), IF(Q520&lt;&gt;"",VLOOKUP(Q520,'ESO zone constants'!$D$3:$H$9999,5,FALSE),""),"")</f>
        <v>1227</v>
      </c>
      <c r="Q520" t="str">
        <f>IF(AND(O520&lt;&gt;"",NOT(ISERROR(O520))),O520, IF(AND(K520&lt;&gt;"",K520&gt;0,NOT(ISERROR(K520))),VLOOKUP(K520,'ESO wayshrine node constants'!$A$3:$D$9986,4,FALSE),""))</f>
        <v>Vateshran Hollows</v>
      </c>
      <c r="S520" s="19" t="str">
        <f>IF(AND(R520&lt;&gt;"",NOT(ISERROR(R520))),R520,IF(P520&lt;&gt;"",IF(NOT(ISERROR(VLOOKUP(P520,'ESO Dungeon constants'!$D$3:$H$9999,5,FALSE))),VLOOKUP(P520,'ESO Dungeon constants'!$D$3:$I$9999,6,FALSE),VLOOKUP(P520,'ESO zone constants'!$H$3:$K$9985,4,FALSE)),""))</f>
        <v>DLC_MARKARTH</v>
      </c>
      <c r="T520" s="3" t="str">
        <f>IF(S520&lt;&gt;"",VLOOKUP(S520,'LibSets constants'!$B$4:$C$1000,2,FALSE),"")</f>
        <v>Markarth</v>
      </c>
      <c r="U520" s="33" t="s">
        <v>1738</v>
      </c>
      <c r="V520" s="41" t="str">
        <f>IF(U520&lt;&gt;"",IF(U520&lt;&gt;"LIBSETS_DROP_MECHANIC_MONSTER_NAME",VLOOKUP(U520,'LibSets constants'!$I$4:$L$1000,3,FALSE),""),"")</f>
        <v>Arena stage chest</v>
      </c>
      <c r="W520" s="41" t="str">
        <f>IF(U520&lt;&gt;"",IF(U520&lt;&gt;"LIBSETS_DROP_MECHANIC_MONSTER_NAME",VLOOKUP(U520,'LibSets constants'!$I$4:$L$1000,4,FALSE),""),"")</f>
        <v>Arena-Phasen Schatztruhe</v>
      </c>
      <c r="X520" s="3" t="str">
        <f>IF(G520&lt;&gt;"LIBSETS_SETTYPE_BATTLEGROUND",IF(G520&lt;&gt;"LIBSETS_SETTYPE_SPECIAL",IF(Y520&lt;&gt;"",VLOOKUP(Y520,'ESO zone constants'!$D$3:$H$4951,5,FALSE),""),""),"")</f>
        <v/>
      </c>
      <c r="Z520" s="45"/>
      <c r="AA520" s="44" t="str">
        <f>IF(Z520&lt;&gt;"",IF(Z520&lt;&gt;"LIBSETS_DROP_MECHANIC_MONSTER_NAME",VLOOKUP(Z520,'LibSets constants'!$I$4:$L$1000,3,FALSE),""),"")</f>
        <v/>
      </c>
      <c r="AB520" s="44" t="str">
        <f>IF(Z520&lt;&gt;"",IF(Z520&lt;&gt;"LIBSETS_DROP_MECHANIC_MONSTER_NAME",VLOOKUP(Z520,'LibSets constants'!$I$4:$L$1000,4,FALSE),""),"")</f>
        <v/>
      </c>
      <c r="AC520" s="3" t="str">
        <f>IF(G520&lt;&gt;"LIBSETS_SETTYPE_BATTLEGROUND",IF(G520&lt;&gt;"LIBSETS_SETTYPE_SPECIAL",IF(AD520&lt;&gt;"",VLOOKUP(AD520,'ESO zone constants'!$D$3:$H$4951,5,FALSE),""),""),"")</f>
        <v/>
      </c>
      <c r="AE520" s="45"/>
      <c r="AF520" s="44" t="str">
        <f>IF(AE520&lt;&gt;"",IF(AE520&lt;&gt;"LIBSETS_DROP_MECHANIC_MONSTER_NAME",VLOOKUP(AE520,'LibSets constants'!$I$4:$L$1000,3,FALSE),""),"")</f>
        <v/>
      </c>
      <c r="AG520" s="44" t="str">
        <f>IF(AE520&lt;&gt;"",IF(AE520&lt;&gt;"LIBSETS_DROP_MECHANIC_MONSTER_NAME",VLOOKUP(AE520,'LibSets constants'!$I$4:$L$1000,4,FALSE),""),"")</f>
        <v/>
      </c>
      <c r="AH520" s="3" t="str">
        <f>IF(G520&lt;&gt;"LIBSETS_SETTYPE_BATTLEGROUND",IF(G520&lt;&gt;"LIBSETS_SETTYPE_SPECIAL",IF(AI520&lt;&gt;"",VLOOKUP(AI520,'ESO zone constants'!$D$3:$H$4951,5,FALSE),""),""),"")</f>
        <v/>
      </c>
      <c r="AJ520" s="45"/>
      <c r="AK520" s="44" t="str">
        <f>IF(AJ520&lt;&gt;"",IF(AJ520&lt;&gt;"LIBSETS_DROP_MECHANIC_MONSTER_NAME",VLOOKUP(AJ520,'LibSets constants'!$I$4:$L$1000,3,FALSE),""),"")</f>
        <v/>
      </c>
      <c r="AL520" s="44" t="str">
        <f>IF(AJ520&lt;&gt;"",IF(AJ520&lt;&gt;"LIBSETS_DROP_MECHANIC_MONSTER_NAME",VLOOKUP(AJ520,'LibSets constants'!$I$4:$L$1000,4,FALSE),""),"")</f>
        <v/>
      </c>
      <c r="AM520" s="3" t="str">
        <f>IF(G520&lt;&gt;"LIBSETS_SETTYPE_BATTLEGROUND",IF(G520&lt;&gt;"LIBSETS_SETTYPE_SPECIAL",IF(AN520&lt;&gt;"",VLOOKUP(AN520,'ESO zone constants'!$D$3:$H$4951,5,FALSE),""),""),"")</f>
        <v/>
      </c>
      <c r="AO520" s="45"/>
      <c r="AP520" s="44" t="str">
        <f>IF(AO520&lt;&gt;"",IF(AO520&lt;&gt;"LIBSETS_DROP_MECHANIC_MONSTER_NAME",VLOOKUP(AO520,'LibSets constants'!$I$4:$L$1000,3,FALSE),""),"")</f>
        <v/>
      </c>
      <c r="AQ520" s="44" t="str">
        <f>IF(AO520&lt;&gt;"",IF(AO520&lt;&gt;"LIBSETS_DROP_MECHANIC_MONSTER_NAME",VLOOKUP(AO520,'LibSets constants'!$I$4:$L$1000,4,FALSE),""),"")</f>
        <v/>
      </c>
      <c r="AR520" s="3" t="str">
        <f>IF(G520&lt;&gt;"LIBSETS_SETTYPE_BATTLEGROUND",IF(G520&lt;&gt;"LIBSETS_SETTYPE_SPECIAL",IF(AS520&lt;&gt;"",VLOOKUP(AS520,'ESO zone constants'!$D$3:$H$4951,5,FALSE),""),""),"")</f>
        <v/>
      </c>
      <c r="AT520" s="45"/>
      <c r="AU520" s="44" t="str">
        <f>IF(AT520&lt;&gt;"",IF(AT520&lt;&gt;"LIBSETS_DROP_MECHANIC_MONSTER_NAME",VLOOKUP(AT520,'LibSets constants'!$I$4:$L$1000,3,FALSE),""),"")</f>
        <v/>
      </c>
      <c r="AV520" s="44" t="str">
        <f>IF(AT520&lt;&gt;"",IF(AT520&lt;&gt;"LIBSETS_DROP_MECHANIC_MONSTER_NAME",VLOOKUP(AT520,'LibSets constants'!$I$4:$L$1000,4,FALSE),""),"")</f>
        <v/>
      </c>
      <c r="AW520" s="21" t="str">
        <f t="shared" si="61"/>
        <v>[568] = {wayshrines={457,457,457,}, dlcId=DLC_MARKARTH</v>
      </c>
      <c r="AX520" s="21" t="str">
        <f t="shared" si="62"/>
        <v>, zoneIds={1227}, veteran=true</v>
      </c>
      <c r="AY520" s="21" t="str">
        <f t="shared" si="63"/>
        <v>, setType=LIBSETS_SETTYPE_ARENA</v>
      </c>
      <c r="AZ520" s="21" t="str">
        <f t="shared" si="64"/>
        <v>, dropMechanic={LIBSETS_DROP_MECHANIC_ARENA_STAGE_CHEST}},</v>
      </c>
      <c r="BA520" s="21" t="str">
        <f t="shared" si="65"/>
        <v xml:space="preserve"> --Perfected Force Overflow / Perfektionierter Machtüberschuss   [Vateshran Hollows]</v>
      </c>
    </row>
    <row r="521" spans="1:53" x14ac:dyDescent="0.25">
      <c r="A521" s="5">
        <v>575</v>
      </c>
      <c r="B521" t="s">
        <v>2513</v>
      </c>
      <c r="C521" t="s">
        <v>2493</v>
      </c>
      <c r="D521" s="3">
        <f t="shared" si="60"/>
        <v>575</v>
      </c>
      <c r="G521" s="3" t="s">
        <v>1876</v>
      </c>
      <c r="I521" t="s">
        <v>97</v>
      </c>
      <c r="J521" t="s">
        <v>97</v>
      </c>
      <c r="K521">
        <v>-1</v>
      </c>
      <c r="L521">
        <v>-1</v>
      </c>
      <c r="M521">
        <v>-1</v>
      </c>
      <c r="N521">
        <v>0</v>
      </c>
      <c r="O521" s="70" t="s">
        <v>2049</v>
      </c>
      <c r="P521" s="3" t="str">
        <f>IF(AND(G521&lt;&gt;"LIBSETS_SETTYPE_BATTLEGROUND",G521&lt;&gt;"LIBSETS_SETTYPE_SPECIAL",G521&lt;&gt;"LIBSETS_SETTYPE_MYTHIC"), IF(Q521&lt;&gt;"",VLOOKUP(Q521,'ESO zone constants'!$D$3:$H$9999,5,FALSE),""),"")</f>
        <v/>
      </c>
      <c r="Q521" t="str">
        <f>IF(AND(O521&lt;&gt;"",NOT(ISERROR(O521))),O521, IF(AND(K521&lt;&gt;"",K521&gt;0,NOT(ISERROR(K521))),VLOOKUP(K521,'ESO wayshrine node constants'!$A$3:$D$9986,4,FALSE),""))</f>
        <v>Antiquities</v>
      </c>
      <c r="R521" s="70" t="s">
        <v>2425</v>
      </c>
      <c r="S521" s="19" t="str">
        <f>IF(AND(R521&lt;&gt;"",NOT(ISERROR(R521))),R521,IF(P521&lt;&gt;"",IF(NOT(ISERROR(VLOOKUP(P521,'ESO Dungeon constants'!$D$3:$H$9999,5,FALSE))),VLOOKUP(P521,'ESO Dungeon constants'!$D$3:$I$9999,6,FALSE),VLOOKUP(P521,'ESO zone constants'!$H$3:$K$9985,4,FALSE)),""))</f>
        <v>DLC_MARKARTH</v>
      </c>
      <c r="T521" s="3" t="str">
        <f>IF(S521&lt;&gt;"",VLOOKUP(S521,'LibSets constants'!$B$4:$C$1000,2,FALSE),"")</f>
        <v>Markarth</v>
      </c>
      <c r="U521" s="3" t="s">
        <v>1873</v>
      </c>
      <c r="V521" s="41" t="str">
        <f>IF(U521&lt;&gt;"",IF(U521&lt;&gt;"LIBSETS_DROP_MECHANIC_MONSTER_NAME",VLOOKUP(U521,'LibSets constants'!$I$4:$L$1000,3,FALSE),""),"")</f>
        <v>Antiquities (Mythic set items)</v>
      </c>
      <c r="W521" s="44" t="str">
        <f>IF(U521&lt;&gt;"",IF(U521&lt;&gt;"LIBSETS_DROP_MECHANIC_MONSTER_NAME",VLOOKUP(U521,'LibSets constants'!$I$4:$L$1000,4,FALSE),""),"")</f>
        <v>Antiquitäten (Mytische Set Gegenstände)</v>
      </c>
      <c r="X521" s="3" t="str">
        <f>IF(G521&lt;&gt;"LIBSETS_SETTYPE_BATTLEGROUND",IF(G521&lt;&gt;"LIBSETS_SETTYPE_SPECIAL",IF(Y521&lt;&gt;"",VLOOKUP(Y521,'ESO zone constants'!$D$3:$H$4951,5,FALSE),""),""),"")</f>
        <v/>
      </c>
      <c r="Z521" s="45"/>
      <c r="AA521" s="44" t="str">
        <f>IF(Z521&lt;&gt;"",IF(Z521&lt;&gt;"LIBSETS_DROP_MECHANIC_MONSTER_NAME",VLOOKUP(Z521,'LibSets constants'!$I$4:$L$1000,3,FALSE),""),"")</f>
        <v/>
      </c>
      <c r="AB521" s="44" t="str">
        <f>IF(Z521&lt;&gt;"",IF(Z521&lt;&gt;"LIBSETS_DROP_MECHANIC_MONSTER_NAME",VLOOKUP(Z521,'LibSets constants'!$I$4:$L$1000,4,FALSE),""),"")</f>
        <v/>
      </c>
      <c r="AC521" s="3" t="str">
        <f>IF(G521&lt;&gt;"LIBSETS_SETTYPE_BATTLEGROUND",IF(G521&lt;&gt;"LIBSETS_SETTYPE_SPECIAL",IF(AD521&lt;&gt;"",VLOOKUP(AD521,'ESO zone constants'!$D$3:$H$4951,5,FALSE),""),""),"")</f>
        <v/>
      </c>
      <c r="AE521" s="45"/>
      <c r="AF521" s="44" t="str">
        <f>IF(AE521&lt;&gt;"",IF(AE521&lt;&gt;"LIBSETS_DROP_MECHANIC_MONSTER_NAME",VLOOKUP(AE521,'LibSets constants'!$I$4:$L$1000,3,FALSE),""),"")</f>
        <v/>
      </c>
      <c r="AG521" s="44" t="str">
        <f>IF(AE521&lt;&gt;"",IF(AE521&lt;&gt;"LIBSETS_DROP_MECHANIC_MONSTER_NAME",VLOOKUP(AE521,'LibSets constants'!$I$4:$L$1000,4,FALSE),""),"")</f>
        <v/>
      </c>
      <c r="AH521" s="3" t="str">
        <f>IF(G521&lt;&gt;"LIBSETS_SETTYPE_BATTLEGROUND",IF(G521&lt;&gt;"LIBSETS_SETTYPE_SPECIAL",IF(AI521&lt;&gt;"",VLOOKUP(AI521,'ESO zone constants'!$D$3:$H$4951,5,FALSE),""),""),"")</f>
        <v/>
      </c>
      <c r="AJ521" s="45"/>
      <c r="AK521" s="44" t="str">
        <f>IF(AJ521&lt;&gt;"",IF(AJ521&lt;&gt;"LIBSETS_DROP_MECHANIC_MONSTER_NAME",VLOOKUP(AJ521,'LibSets constants'!$I$4:$L$1000,3,FALSE),""),"")</f>
        <v/>
      </c>
      <c r="AL521" s="44" t="str">
        <f>IF(AJ521&lt;&gt;"",IF(AJ521&lt;&gt;"LIBSETS_DROP_MECHANIC_MONSTER_NAME",VLOOKUP(AJ521,'LibSets constants'!$I$4:$L$1000,4,FALSE),""),"")</f>
        <v/>
      </c>
      <c r="AM521" s="3" t="str">
        <f>IF(G521&lt;&gt;"LIBSETS_SETTYPE_BATTLEGROUND",IF(G521&lt;&gt;"LIBSETS_SETTYPE_SPECIAL",IF(AN521&lt;&gt;"",VLOOKUP(AN521,'ESO zone constants'!$D$3:$H$4951,5,FALSE),""),""),"")</f>
        <v/>
      </c>
      <c r="AO521" s="45"/>
      <c r="AP521" s="44" t="str">
        <f>IF(AO521&lt;&gt;"",IF(AO521&lt;&gt;"LIBSETS_DROP_MECHANIC_MONSTER_NAME",VLOOKUP(AO521,'LibSets constants'!$I$4:$L$1000,3,FALSE),""),"")</f>
        <v/>
      </c>
      <c r="AQ521" s="44" t="str">
        <f>IF(AO521&lt;&gt;"",IF(AO521&lt;&gt;"LIBSETS_DROP_MECHANIC_MONSTER_NAME",VLOOKUP(AO521,'LibSets constants'!$I$4:$L$1000,4,FALSE),""),"")</f>
        <v/>
      </c>
      <c r="AR521" s="3" t="str">
        <f>IF(G521&lt;&gt;"LIBSETS_SETTYPE_BATTLEGROUND",IF(G521&lt;&gt;"LIBSETS_SETTYPE_SPECIAL",IF(AS521&lt;&gt;"",VLOOKUP(AS521,'ESO zone constants'!$D$3:$H$4951,5,FALSE),""),""),"")</f>
        <v/>
      </c>
      <c r="AT521" s="45"/>
      <c r="AU521" s="44" t="str">
        <f>IF(AT521&lt;&gt;"",IF(AT521&lt;&gt;"LIBSETS_DROP_MECHANIC_MONSTER_NAME",VLOOKUP(AT521,'LibSets constants'!$I$4:$L$1000,3,FALSE),""),"")</f>
        <v/>
      </c>
      <c r="AV521" s="44" t="str">
        <f>IF(AT521&lt;&gt;"",IF(AT521&lt;&gt;"LIBSETS_DROP_MECHANIC_MONSTER_NAME",VLOOKUP(AT521,'LibSets constants'!$I$4:$L$1000,4,FALSE),""),"")</f>
        <v/>
      </c>
      <c r="AW521" s="21" t="str">
        <f t="shared" ref="AW521:AW522" si="66">IF(A521="???","--","")&amp;IF(F521&lt;&gt;"Not in the game (anymore)",IF(A521&lt;&gt;"",CONCATENATE("[",A521,"] = {wayshrines={")&amp;IF(K521&lt;&gt;"",CONCATENATE(K521,","),"")&amp;IF(L521&lt;&gt;"",CONCATENATE(L521,","),"")&amp;IF(M521&lt;&gt;"",CONCATENATE(M521,","),"")&amp;CONCATENATE("}")&amp;IF(VALUE(N521)&gt;0,CONCATENATE(", traitsNeeded=",N521),"")&amp;CONCATENATE(", dlcId=",IF(S521&lt;&gt;"",S521,"DLC_BASE_GAME")),""),"")</f>
        <v>[575] = {wayshrines={-1,-1,-1,}, dlcId=DLC_MARKARTH</v>
      </c>
      <c r="AX521" s="21" t="str">
        <f t="shared" ref="AX521:AX522" si="67">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veteran=false</v>
      </c>
      <c r="AY521" s="21" t="str">
        <f t="shared" ref="AY521:AY522" si="68">IF(F521&lt;&gt;"Not in the game (anymore)",IF(A521&lt;&gt;"",", setType="&amp;G521,"")&amp;IF(J521="true",", multiTrialSet=true",""),"")</f>
        <v>, setType=LIBSETS_SETTYPE_MYTHIC</v>
      </c>
      <c r="AZ521" s="21" t="str">
        <f t="shared" ref="AZ521:AZ522" si="69">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dropMechanic={LIBSETS_DROP_MECHANIC_ANTIQUITIES}},</v>
      </c>
      <c r="BA521" s="21" t="str">
        <f t="shared" ref="BA521:BA522" si="70">IF(F521&lt;&gt;"Not in the game (anymore)",IF(C521&lt;&gt;"",CONCATENATE(" --",C521," / ",B521,"   [",IF(Q521&lt;&gt;"",Q521,""),IF(Y521&lt;&gt;"",", "&amp;Y521,""),IF(AD521&lt;&gt;"",", "&amp;AD521,""),IF(AI521&lt;&gt;"",", "&amp;AI521,""),IF(AN521&lt;&gt;"",", "&amp;AN521,""),IF(AS521&lt;&gt;"",", "&amp;AS521,""),"]")),"")</f>
        <v xml:space="preserve"> --Ring of the Pale Order / Ring des Fahlen Ordens   [Antiquities]</v>
      </c>
    </row>
    <row r="522" spans="1:53" x14ac:dyDescent="0.25">
      <c r="A522" s="5">
        <v>576</v>
      </c>
      <c r="B522" t="s">
        <v>2514</v>
      </c>
      <c r="C522" t="s">
        <v>2541</v>
      </c>
      <c r="D522" s="3">
        <f t="shared" si="60"/>
        <v>576</v>
      </c>
      <c r="G522" s="3" t="s">
        <v>1876</v>
      </c>
      <c r="I522" t="s">
        <v>97</v>
      </c>
      <c r="J522" t="s">
        <v>97</v>
      </c>
      <c r="K522">
        <v>-1</v>
      </c>
      <c r="L522">
        <v>-1</v>
      </c>
      <c r="M522">
        <v>-1</v>
      </c>
      <c r="N522">
        <v>0</v>
      </c>
      <c r="O522" s="70" t="s">
        <v>2049</v>
      </c>
      <c r="P522" s="3" t="str">
        <f>IF(AND(G522&lt;&gt;"LIBSETS_SETTYPE_BATTLEGROUND",G522&lt;&gt;"LIBSETS_SETTYPE_SPECIAL",G522&lt;&gt;"LIBSETS_SETTYPE_MYTHIC"), IF(Q522&lt;&gt;"",VLOOKUP(Q522,'ESO zone constants'!$D$3:$H$9999,5,FALSE),""),"")</f>
        <v/>
      </c>
      <c r="Q522" t="str">
        <f>IF(AND(O522&lt;&gt;"",NOT(ISERROR(O522))),O522, IF(AND(K522&lt;&gt;"",K522&gt;0,NOT(ISERROR(K522))),VLOOKUP(K522,'ESO wayshrine node constants'!$A$3:$D$9986,4,FALSE),""))</f>
        <v>Antiquities</v>
      </c>
      <c r="R522" s="70" t="s">
        <v>2425</v>
      </c>
      <c r="S522" s="19" t="str">
        <f>IF(AND(R522&lt;&gt;"",NOT(ISERROR(R522))),R522,IF(P522&lt;&gt;"",IF(NOT(ISERROR(VLOOKUP(P522,'ESO Dungeon constants'!$D$3:$H$9999,5,FALSE))),VLOOKUP(P522,'ESO Dungeon constants'!$D$3:$I$9999,6,FALSE),VLOOKUP(P522,'ESO zone constants'!$H$3:$K$9985,4,FALSE)),""))</f>
        <v>DLC_MARKARTH</v>
      </c>
      <c r="T522" s="3" t="str">
        <f>IF(S522&lt;&gt;"",VLOOKUP(S522,'LibSets constants'!$B$4:$C$1000,2,FALSE),"")</f>
        <v>Markarth</v>
      </c>
      <c r="U522" s="3" t="s">
        <v>1873</v>
      </c>
      <c r="V522" s="41" t="str">
        <f>IF(U522&lt;&gt;"",IF(U522&lt;&gt;"LIBSETS_DROP_MECHANIC_MONSTER_NAME",VLOOKUP(U522,'LibSets constants'!$I$4:$L$1000,3,FALSE),""),"")</f>
        <v>Antiquities (Mythic set items)</v>
      </c>
      <c r="W522" s="44" t="str">
        <f>IF(U522&lt;&gt;"",IF(U522&lt;&gt;"LIBSETS_DROP_MECHANIC_MONSTER_NAME",VLOOKUP(U522,'LibSets constants'!$I$4:$L$1000,4,FALSE),""),"")</f>
        <v>Antiquitäten (Mytische Set Gegenstände)</v>
      </c>
      <c r="X522" s="3" t="str">
        <f>IF(G522&lt;&gt;"LIBSETS_SETTYPE_BATTLEGROUND",IF(G522&lt;&gt;"LIBSETS_SETTYPE_SPECIAL",IF(Y522&lt;&gt;"",VLOOKUP(Y522,'ESO zone constants'!$D$3:$H$4951,5,FALSE),""),""),"")</f>
        <v/>
      </c>
      <c r="Z522" s="45"/>
      <c r="AA522" s="44" t="str">
        <f>IF(Z522&lt;&gt;"",IF(Z522&lt;&gt;"LIBSETS_DROP_MECHANIC_MONSTER_NAME",VLOOKUP(Z522,'LibSets constants'!$I$4:$L$1000,3,FALSE),""),"")</f>
        <v/>
      </c>
      <c r="AB522" s="44" t="str">
        <f>IF(Z522&lt;&gt;"",IF(Z522&lt;&gt;"LIBSETS_DROP_MECHANIC_MONSTER_NAME",VLOOKUP(Z522,'LibSets constants'!$I$4:$L$1000,4,FALSE),""),"")</f>
        <v/>
      </c>
      <c r="AC522" s="3" t="str">
        <f>IF(G522&lt;&gt;"LIBSETS_SETTYPE_BATTLEGROUND",IF(G522&lt;&gt;"LIBSETS_SETTYPE_SPECIAL",IF(AD522&lt;&gt;"",VLOOKUP(AD522,'ESO zone constants'!$D$3:$H$4951,5,FALSE),""),""),"")</f>
        <v/>
      </c>
      <c r="AE522" s="45"/>
      <c r="AF522" s="44" t="str">
        <f>IF(AE522&lt;&gt;"",IF(AE522&lt;&gt;"LIBSETS_DROP_MECHANIC_MONSTER_NAME",VLOOKUP(AE522,'LibSets constants'!$I$4:$L$1000,3,FALSE),""),"")</f>
        <v/>
      </c>
      <c r="AG522" s="44" t="str">
        <f>IF(AE522&lt;&gt;"",IF(AE522&lt;&gt;"LIBSETS_DROP_MECHANIC_MONSTER_NAME",VLOOKUP(AE522,'LibSets constants'!$I$4:$L$1000,4,FALSE),""),"")</f>
        <v/>
      </c>
      <c r="AH522" s="3" t="str">
        <f>IF(G522&lt;&gt;"LIBSETS_SETTYPE_BATTLEGROUND",IF(G522&lt;&gt;"LIBSETS_SETTYPE_SPECIAL",IF(AI522&lt;&gt;"",VLOOKUP(AI522,'ESO zone constants'!$D$3:$H$4951,5,FALSE),""),""),"")</f>
        <v/>
      </c>
      <c r="AJ522" s="45"/>
      <c r="AK522" s="44" t="str">
        <f>IF(AJ522&lt;&gt;"",IF(AJ522&lt;&gt;"LIBSETS_DROP_MECHANIC_MONSTER_NAME",VLOOKUP(AJ522,'LibSets constants'!$I$4:$L$1000,3,FALSE),""),"")</f>
        <v/>
      </c>
      <c r="AL522" s="44" t="str">
        <f>IF(AJ522&lt;&gt;"",IF(AJ522&lt;&gt;"LIBSETS_DROP_MECHANIC_MONSTER_NAME",VLOOKUP(AJ522,'LibSets constants'!$I$4:$L$1000,4,FALSE),""),"")</f>
        <v/>
      </c>
      <c r="AM522" s="3" t="str">
        <f>IF(G522&lt;&gt;"LIBSETS_SETTYPE_BATTLEGROUND",IF(G522&lt;&gt;"LIBSETS_SETTYPE_SPECIAL",IF(AN522&lt;&gt;"",VLOOKUP(AN522,'ESO zone constants'!$D$3:$H$4951,5,FALSE),""),""),"")</f>
        <v/>
      </c>
      <c r="AO522" s="45"/>
      <c r="AP522" s="44" t="str">
        <f>IF(AO522&lt;&gt;"",IF(AO522&lt;&gt;"LIBSETS_DROP_MECHANIC_MONSTER_NAME",VLOOKUP(AO522,'LibSets constants'!$I$4:$L$1000,3,FALSE),""),"")</f>
        <v/>
      </c>
      <c r="AQ522" s="44" t="str">
        <f>IF(AO522&lt;&gt;"",IF(AO522&lt;&gt;"LIBSETS_DROP_MECHANIC_MONSTER_NAME",VLOOKUP(AO522,'LibSets constants'!$I$4:$L$1000,4,FALSE),""),"")</f>
        <v/>
      </c>
      <c r="AR522" s="3" t="str">
        <f>IF(G522&lt;&gt;"LIBSETS_SETTYPE_BATTLEGROUND",IF(G522&lt;&gt;"LIBSETS_SETTYPE_SPECIAL",IF(AS522&lt;&gt;"",VLOOKUP(AS522,'ESO zone constants'!$D$3:$H$4951,5,FALSE),""),""),"")</f>
        <v/>
      </c>
      <c r="AT522" s="45"/>
      <c r="AU522" s="44" t="str">
        <f>IF(AT522&lt;&gt;"",IF(AT522&lt;&gt;"LIBSETS_DROP_MECHANIC_MONSTER_NAME",VLOOKUP(AT522,'LibSets constants'!$I$4:$L$1000,3,FALSE),""),"")</f>
        <v/>
      </c>
      <c r="AV522" s="44" t="str">
        <f>IF(AT522&lt;&gt;"",IF(AT522&lt;&gt;"LIBSETS_DROP_MECHANIC_MONSTER_NAME",VLOOKUP(AT522,'LibSets constants'!$I$4:$L$1000,4,FALSE),""),"")</f>
        <v/>
      </c>
      <c r="AW522" s="21" t="str">
        <f t="shared" si="66"/>
        <v>[576] = {wayshrines={-1,-1,-1,}, dlcId=DLC_MARKARTH</v>
      </c>
      <c r="AX522" s="21" t="str">
        <f t="shared" si="67"/>
        <v>, veteran=false</v>
      </c>
      <c r="AY522" s="21" t="str">
        <f t="shared" si="68"/>
        <v>, setType=LIBSETS_SETTYPE_MYTHIC</v>
      </c>
      <c r="AZ522" s="21" t="str">
        <f t="shared" si="69"/>
        <v>, dropMechanic={LIBSETS_DROP_MECHANIC_ANTIQUITIES}},</v>
      </c>
      <c r="BA522" s="21" t="str">
        <f t="shared" si="70"/>
        <v xml:space="preserve"> --Pearls of Ehlnofey / Perlen der Ehlnofey   [Antiquities]</v>
      </c>
    </row>
  </sheetData>
  <autoFilter ref="A2:BA522" xr:uid="{00000000-0009-0000-0000-000000000000}">
    <sortState xmlns:xlrd2="http://schemas.microsoft.com/office/spreadsheetml/2017/richdata2" ref="A3:BA456">
      <sortCondition ref="O2:O522"/>
    </sortState>
  </autoFilter>
  <hyperlinks>
    <hyperlink ref="C52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03"/>
  <sheetViews>
    <sheetView workbookViewId="0">
      <pane xSplit="3" ySplit="2" topLeftCell="D388" activePane="bottomRight" state="frozen"/>
      <selection pane="topRight" activeCell="D1" sqref="D1"/>
      <selection pane="bottomLeft" activeCell="A3" sqref="A3"/>
      <selection pane="bottomRight" activeCell="D2" sqref="D2"/>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6" t="s">
        <v>2427</v>
      </c>
      <c r="B1" s="86"/>
      <c r="C1" s="86"/>
      <c r="D1" s="23" t="s">
        <v>2645</v>
      </c>
      <c r="G1" s="80" t="s">
        <v>2461</v>
      </c>
    </row>
    <row r="2" spans="1:7" x14ac:dyDescent="0.25">
      <c r="A2" s="6" t="s">
        <v>89</v>
      </c>
      <c r="B2" s="7" t="s">
        <v>1868</v>
      </c>
      <c r="C2" s="7" t="s">
        <v>1869</v>
      </c>
      <c r="D2" s="1" t="s">
        <v>2437</v>
      </c>
      <c r="E2" s="1" t="s">
        <v>2429</v>
      </c>
      <c r="F2" s="1" t="s">
        <v>2430</v>
      </c>
      <c r="G2" s="79" t="s">
        <v>2435</v>
      </c>
    </row>
    <row r="3" spans="1:7" x14ac:dyDescent="0.25">
      <c r="A3" s="12">
        <v>19</v>
      </c>
      <c r="B3" s="8" t="str">
        <f>VLOOKUP(A3,'Sets data'!$A$3:$C$9990,3,FALSE)</f>
        <v>Vestments of the Warlock</v>
      </c>
      <c r="C3" s="8" t="str">
        <f>VLOOKUP(A3,'Sets data'!$A$3:$C$9990,2,FALSE)</f>
        <v>Gewänder des Hexers</v>
      </c>
      <c r="G3" s="78" t="str">
        <f>IF(AND(A3&lt;&gt;"",NOT(ISERROR(A3)),ISNUMBER(A3),D3&lt;&gt;""),CONCATENATE("[",A3,"] = {",D3,"},","     --",B3," -&gt; ",E3," / ",F3),"")</f>
        <v/>
      </c>
    </row>
    <row r="4" spans="1:7" x14ac:dyDescent="0.25">
      <c r="A4" s="12">
        <v>20</v>
      </c>
      <c r="B4" s="8" t="str">
        <f>VLOOKUP(A4,'Sets data'!$A$3:$C$9990,3,FALSE)</f>
        <v>Witchman Armor</v>
      </c>
      <c r="C4" s="8" t="str">
        <f>VLOOKUP(A4,'Sets data'!$A$3:$C$9990,2,FALSE)</f>
        <v>Hexenwerk</v>
      </c>
      <c r="G4" s="78" t="str">
        <f t="shared" ref="G4:G66" si="0">IF(AND(A4&lt;&gt;"",NOT(ISERROR(A4)),ISNUMBER(A4),D4&lt;&gt;""),CONCATENATE("[",A4,"] = {",D4,"},","     --",B4," -&gt; ",E4," / ",F4),"")</f>
        <v/>
      </c>
    </row>
    <row r="5" spans="1:7" x14ac:dyDescent="0.25">
      <c r="A5" s="12">
        <v>21</v>
      </c>
      <c r="B5" s="8" t="str">
        <f>VLOOKUP(A5,'Sets data'!$A$3:$C$9990,3,FALSE)</f>
        <v>Akaviri Dragonguard</v>
      </c>
      <c r="C5" s="8" t="str">
        <f>VLOOKUP(A5,'Sets data'!$A$3:$C$9990,2,FALSE)</f>
        <v>Akavirische Drachengarde</v>
      </c>
      <c r="G5" s="78" t="str">
        <f t="shared" si="0"/>
        <v/>
      </c>
    </row>
    <row r="6" spans="1:7" x14ac:dyDescent="0.25">
      <c r="A6" s="12">
        <v>22</v>
      </c>
      <c r="B6" s="8" t="str">
        <f>VLOOKUP(A6,'Sets data'!$A$3:$C$9990,3,FALSE)</f>
        <v>Dreamer's Mantle</v>
      </c>
      <c r="C6" s="8" t="str">
        <f>VLOOKUP(A6,'Sets data'!$A$3:$C$9990,2,FALSE)</f>
        <v>Mantel des Träumers</v>
      </c>
      <c r="G6" s="78" t="str">
        <f t="shared" si="0"/>
        <v/>
      </c>
    </row>
    <row r="7" spans="1:7" x14ac:dyDescent="0.25">
      <c r="A7" s="12">
        <v>23</v>
      </c>
      <c r="B7" s="8" t="str">
        <f>VLOOKUP(A7,'Sets data'!$A$3:$C$9990,3,FALSE)</f>
        <v>Archer's Mind</v>
      </c>
      <c r="C7" s="8" t="str">
        <f>VLOOKUP(A7,'Sets data'!$A$3:$C$9990,2,FALSE)</f>
        <v>Schützensinn</v>
      </c>
      <c r="G7" s="78" t="str">
        <f t="shared" si="0"/>
        <v/>
      </c>
    </row>
    <row r="8" spans="1:7" x14ac:dyDescent="0.25">
      <c r="A8" s="12">
        <v>24</v>
      </c>
      <c r="B8" s="8" t="str">
        <f>VLOOKUP(A8,'Sets data'!$A$3:$C$9990,3,FALSE)</f>
        <v>Footman's Fortune</v>
      </c>
      <c r="C8" s="8" t="str">
        <f>VLOOKUP(A8,'Sets data'!$A$3:$C$9990,2,FALSE)</f>
        <v>Geschick des Fußsoldaten</v>
      </c>
      <c r="G8" s="78" t="str">
        <f t="shared" si="0"/>
        <v/>
      </c>
    </row>
    <row r="9" spans="1:7" x14ac:dyDescent="0.25">
      <c r="A9" s="12">
        <v>25</v>
      </c>
      <c r="B9" s="8" t="str">
        <f>VLOOKUP(A9,'Sets data'!$A$3:$C$9990,3,FALSE)</f>
        <v>Desert Rose</v>
      </c>
      <c r="C9" s="8" t="str">
        <f>VLOOKUP(A9,'Sets data'!$A$3:$C$9990,2,FALSE)</f>
        <v>Wüstenrose</v>
      </c>
      <c r="G9" s="78" t="str">
        <f t="shared" si="0"/>
        <v/>
      </c>
    </row>
    <row r="10" spans="1:7" x14ac:dyDescent="0.25">
      <c r="A10" s="12">
        <v>26</v>
      </c>
      <c r="B10" s="8" t="str">
        <f>VLOOKUP(A10,'Sets data'!$A$3:$C$9990,3,FALSE)</f>
        <v>Prisoner's Rags</v>
      </c>
      <c r="C10" s="8" t="str">
        <f>VLOOKUP(A10,'Sets data'!$A$3:$C$9990,2,FALSE)</f>
        <v>Lumpen des Gefangenen</v>
      </c>
      <c r="G10" s="78" t="str">
        <f t="shared" si="0"/>
        <v/>
      </c>
    </row>
    <row r="11" spans="1:7" x14ac:dyDescent="0.25">
      <c r="A11" s="12">
        <v>27</v>
      </c>
      <c r="B11" s="8" t="str">
        <f>VLOOKUP(A11,'Sets data'!$A$3:$C$9990,3,FALSE)</f>
        <v>Fiord's Legacy</v>
      </c>
      <c r="C11" s="8" t="str">
        <f>VLOOKUP(A11,'Sets data'!$A$3:$C$9990,2,FALSE)</f>
        <v>Fiords Erbe</v>
      </c>
      <c r="G11" s="78" t="str">
        <f t="shared" si="0"/>
        <v/>
      </c>
    </row>
    <row r="12" spans="1:7" x14ac:dyDescent="0.25">
      <c r="A12" s="12">
        <v>28</v>
      </c>
      <c r="B12" s="8" t="str">
        <f>VLOOKUP(A12,'Sets data'!$A$3:$C$9990,3,FALSE)</f>
        <v>Barkskin</v>
      </c>
      <c r="C12" s="8" t="str">
        <f>VLOOKUP(A12,'Sets data'!$A$3:$C$9990,2,FALSE)</f>
        <v>Borkenhaut</v>
      </c>
      <c r="G12" s="78" t="str">
        <f t="shared" si="0"/>
        <v/>
      </c>
    </row>
    <row r="13" spans="1:7" x14ac:dyDescent="0.25">
      <c r="A13" s="12">
        <v>29</v>
      </c>
      <c r="B13" s="8" t="str">
        <f>VLOOKUP(A13,'Sets data'!$A$3:$C$9990,3,FALSE)</f>
        <v>Sergeant's Mail</v>
      </c>
      <c r="C13" s="8" t="str">
        <f>VLOOKUP(A13,'Sets data'!$A$3:$C$9990,2,FALSE)</f>
        <v>Rüstung des Feldwebels</v>
      </c>
      <c r="G13" s="78" t="str">
        <f t="shared" si="0"/>
        <v/>
      </c>
    </row>
    <row r="14" spans="1:7" x14ac:dyDescent="0.25">
      <c r="A14" s="12">
        <v>30</v>
      </c>
      <c r="B14" s="8" t="str">
        <f>VLOOKUP(A14,'Sets data'!$A$3:$C$9990,3,FALSE)</f>
        <v>Thunderbug's Carapace</v>
      </c>
      <c r="C14" s="8" t="str">
        <f>VLOOKUP(A14,'Sets data'!$A$3:$C$9990,2,FALSE)</f>
        <v>Donnerkäferpanzer</v>
      </c>
      <c r="G14" s="78" t="str">
        <f t="shared" si="0"/>
        <v/>
      </c>
    </row>
    <row r="15" spans="1:7" x14ac:dyDescent="0.25">
      <c r="A15" s="12">
        <v>31</v>
      </c>
      <c r="B15" s="8" t="str">
        <f>VLOOKUP(A15,'Sets data'!$A$3:$C$9990,3,FALSE)</f>
        <v>Silks of the Sun</v>
      </c>
      <c r="C15" s="8" t="str">
        <f>VLOOKUP(A15,'Sets data'!$A$3:$C$9990,2,FALSE)</f>
        <v>Sonnenseide</v>
      </c>
      <c r="G15" s="78" t="str">
        <f t="shared" si="0"/>
        <v/>
      </c>
    </row>
    <row r="16" spans="1:7" x14ac:dyDescent="0.25">
      <c r="A16" s="12">
        <v>32</v>
      </c>
      <c r="B16" s="8" t="str">
        <f>VLOOKUP(A16,'Sets data'!$A$3:$C$9990,3,FALSE)</f>
        <v>Healer's Habit</v>
      </c>
      <c r="C16" s="8" t="str">
        <f>VLOOKUP(A16,'Sets data'!$A$3:$C$9990,2,FALSE)</f>
        <v>Bräuche des Heilers</v>
      </c>
      <c r="G16" s="78" t="str">
        <f t="shared" si="0"/>
        <v/>
      </c>
    </row>
    <row r="17" spans="1:7" x14ac:dyDescent="0.25">
      <c r="A17" s="12">
        <v>33</v>
      </c>
      <c r="B17" s="8" t="str">
        <f>VLOOKUP(A17,'Sets data'!$A$3:$C$9990,3,FALSE)</f>
        <v>Viper's Sting</v>
      </c>
      <c r="C17" s="8" t="str">
        <f>VLOOKUP(A17,'Sets data'!$A$3:$C$9990,2,FALSE)</f>
        <v>Vipernbiss</v>
      </c>
      <c r="G17" s="78" t="str">
        <f t="shared" si="0"/>
        <v/>
      </c>
    </row>
    <row r="18" spans="1:7" x14ac:dyDescent="0.25">
      <c r="A18" s="12">
        <v>34</v>
      </c>
      <c r="B18" s="8" t="str">
        <f>VLOOKUP(A18,'Sets data'!$A$3:$C$9990,3,FALSE)</f>
        <v>Night Mother's Embrace</v>
      </c>
      <c r="C18" s="8" t="str">
        <f>VLOOKUP(A18,'Sets data'!$A$3:$C$9990,2,FALSE)</f>
        <v>Umarmung der Mutter der Nacht</v>
      </c>
      <c r="G18" s="78" t="str">
        <f t="shared" si="0"/>
        <v/>
      </c>
    </row>
    <row r="19" spans="1:7" x14ac:dyDescent="0.25">
      <c r="A19" s="12">
        <v>35</v>
      </c>
      <c r="B19" s="8" t="str">
        <f>VLOOKUP(A19,'Sets data'!$A$3:$C$9990,3,FALSE)</f>
        <v>Knightmare</v>
      </c>
      <c r="C19" s="8" t="str">
        <f>VLOOKUP(A19,'Sets data'!$A$3:$C$9990,2,FALSE)</f>
        <v>Albtraumritter</v>
      </c>
      <c r="G19" s="78" t="str">
        <f t="shared" si="0"/>
        <v/>
      </c>
    </row>
    <row r="20" spans="1:7" x14ac:dyDescent="0.25">
      <c r="A20" s="12">
        <v>36</v>
      </c>
      <c r="B20" s="8" t="str">
        <f>VLOOKUP(A20,'Sets data'!$A$3:$C$9990,3,FALSE)</f>
        <v>Armor of the Veiled Heritance</v>
      </c>
      <c r="C20" s="8" t="str">
        <f>VLOOKUP(A20,'Sets data'!$A$3:$C$9990,2,FALSE)</f>
        <v>Rüstung des Schleiererbes</v>
      </c>
      <c r="G20" s="78" t="str">
        <f t="shared" si="0"/>
        <v/>
      </c>
    </row>
    <row r="21" spans="1:7" x14ac:dyDescent="0.25">
      <c r="A21" s="5">
        <v>37</v>
      </c>
      <c r="B21" s="8" t="str">
        <f>VLOOKUP(A21,'Sets data'!$A$3:$C$9990,3,FALSE)</f>
        <v>Death's Wind</v>
      </c>
      <c r="C21" s="8" t="str">
        <f>VLOOKUP(A21,'Sets data'!$A$3:$C$9990,2,FALSE)</f>
        <v xml:space="preserve">Todeswind </v>
      </c>
      <c r="G21" s="78" t="str">
        <f t="shared" si="0"/>
        <v/>
      </c>
    </row>
    <row r="22" spans="1:7" x14ac:dyDescent="0.25">
      <c r="A22" s="5">
        <v>38</v>
      </c>
      <c r="B22" s="8" t="str">
        <f>VLOOKUP(A22,'Sets data'!$A$3:$C$9990,3,FALSE)</f>
        <v>Twilight's Embrace</v>
      </c>
      <c r="C22" s="8" t="str">
        <f>VLOOKUP(A22,'Sets data'!$A$3:$C$9990,2,FALSE)</f>
        <v xml:space="preserve">Zwielichtkuss </v>
      </c>
      <c r="G22" s="78" t="str">
        <f t="shared" si="0"/>
        <v/>
      </c>
    </row>
    <row r="23" spans="1:7" x14ac:dyDescent="0.25">
      <c r="A23" s="12">
        <v>39</v>
      </c>
      <c r="B23" s="8" t="str">
        <f>VLOOKUP(A23,'Sets data'!$A$3:$C$9990,3,FALSE)</f>
        <v>Alessian Order</v>
      </c>
      <c r="C23" s="8" t="str">
        <f>VLOOKUP(A23,'Sets data'!$A$3:$C$9990,2,FALSE)</f>
        <v>Alessianischer Orden</v>
      </c>
      <c r="G23" s="78" t="str">
        <f t="shared" si="0"/>
        <v/>
      </c>
    </row>
    <row r="24" spans="1:7" x14ac:dyDescent="0.25">
      <c r="A24" s="5">
        <v>40</v>
      </c>
      <c r="B24" s="8" t="str">
        <f>VLOOKUP(A24,'Sets data'!$A$3:$C$9990,3,FALSE)</f>
        <v>Night's Silence</v>
      </c>
      <c r="C24" s="8" t="str">
        <f>VLOOKUP(A24,'Sets data'!$A$3:$C$9990,2,FALSE)</f>
        <v xml:space="preserve">Stille der Nacht </v>
      </c>
      <c r="G24" s="78" t="str">
        <f t="shared" si="0"/>
        <v/>
      </c>
    </row>
    <row r="25" spans="1:7" x14ac:dyDescent="0.25">
      <c r="A25" s="5">
        <v>41</v>
      </c>
      <c r="B25" s="8" t="str">
        <f>VLOOKUP(A25,'Sets data'!$A$3:$C$9990,3,FALSE)</f>
        <v>Whitestrake's Retribution</v>
      </c>
      <c r="C25" s="8" t="str">
        <f>VLOOKUP(A25,'Sets data'!$A$3:$C$9990,2,FALSE)</f>
        <v xml:space="preserve">Weißplankes Vergeltung </v>
      </c>
      <c r="G25" s="78" t="str">
        <f t="shared" si="0"/>
        <v/>
      </c>
    </row>
    <row r="26" spans="1:7" x14ac:dyDescent="0.25">
      <c r="A26" s="5">
        <v>43</v>
      </c>
      <c r="B26" s="8" t="str">
        <f>VLOOKUP(A26,'Sets data'!$A$3:$C$9990,3,FALSE)</f>
        <v>Armor of the Seducer</v>
      </c>
      <c r="C26" s="8" t="str">
        <f>VLOOKUP(A26,'Sets data'!$A$3:$C$9990,2,FALSE)</f>
        <v xml:space="preserve">Rüstung der Verführung </v>
      </c>
      <c r="G26" s="78" t="str">
        <f t="shared" si="0"/>
        <v/>
      </c>
    </row>
    <row r="27" spans="1:7" x14ac:dyDescent="0.25">
      <c r="A27" s="5">
        <v>44</v>
      </c>
      <c r="B27" s="8" t="str">
        <f>VLOOKUP(A27,'Sets data'!$A$3:$C$9990,3,FALSE)</f>
        <v>Vampire's Kiss</v>
      </c>
      <c r="C27" s="8" t="str">
        <f>VLOOKUP(A27,'Sets data'!$A$3:$C$9990,2,FALSE)</f>
        <v xml:space="preserve">Kuss des Vampirs </v>
      </c>
      <c r="G27" s="78" t="str">
        <f t="shared" si="0"/>
        <v/>
      </c>
    </row>
    <row r="28" spans="1:7" x14ac:dyDescent="0.25">
      <c r="A28" s="12">
        <v>46</v>
      </c>
      <c r="B28" s="8" t="str">
        <f>VLOOKUP(A28,'Sets data'!$A$3:$C$9990,3,FALSE)</f>
        <v>Noble Duelist's Silks</v>
      </c>
      <c r="C28" s="8" t="str">
        <f>VLOOKUP(A28,'Sets data'!$A$3:$C$9990,2,FALSE)</f>
        <v>Seide des edlen Duellanten</v>
      </c>
      <c r="G28" s="78" t="str">
        <f t="shared" si="0"/>
        <v/>
      </c>
    </row>
    <row r="29" spans="1:7" x14ac:dyDescent="0.25">
      <c r="A29" s="12">
        <v>47</v>
      </c>
      <c r="B29" s="8" t="str">
        <f>VLOOKUP(A29,'Sets data'!$A$3:$C$9990,3,FALSE)</f>
        <v>Robes of the Withered Hand</v>
      </c>
      <c r="C29" s="8" t="str">
        <f>VLOOKUP(A29,'Sets data'!$A$3:$C$9990,2,FALSE)</f>
        <v>Roben der Verdorrten Hand</v>
      </c>
      <c r="G29" s="78" t="str">
        <f t="shared" si="0"/>
        <v/>
      </c>
    </row>
    <row r="30" spans="1:7" x14ac:dyDescent="0.25">
      <c r="A30" s="5">
        <v>48</v>
      </c>
      <c r="B30" s="8" t="str">
        <f>VLOOKUP(A30,'Sets data'!$A$3:$C$9990,3,FALSE)</f>
        <v>Magnus' Gift</v>
      </c>
      <c r="C30" s="8" t="str">
        <f>VLOOKUP(A30,'Sets data'!$A$3:$C$9990,2,FALSE)</f>
        <v>Magnus' Gabe</v>
      </c>
      <c r="G30" s="78" t="str">
        <f t="shared" si="0"/>
        <v/>
      </c>
    </row>
    <row r="31" spans="1:7" x14ac:dyDescent="0.25">
      <c r="A31" s="12">
        <v>49</v>
      </c>
      <c r="B31" s="8" t="str">
        <f>VLOOKUP(A31,'Sets data'!$A$3:$C$9990,3,FALSE)</f>
        <v>Shadow of the Red Mountain</v>
      </c>
      <c r="C31" s="8" t="str">
        <f>VLOOKUP(A31,'Sets data'!$A$3:$C$9990,2,FALSE)</f>
        <v>Schatten des Roten Berges</v>
      </c>
      <c r="G31" s="78" t="str">
        <f t="shared" si="0"/>
        <v/>
      </c>
    </row>
    <row r="32" spans="1:7" x14ac:dyDescent="0.25">
      <c r="A32" s="12">
        <v>50</v>
      </c>
      <c r="B32" s="8" t="str">
        <f>VLOOKUP(A32,'Sets data'!$A$3:$C$9990,3,FALSE)</f>
        <v>The Morag Tong</v>
      </c>
      <c r="C32" s="8" t="str">
        <f>VLOOKUP(A32,'Sets data'!$A$3:$C$9990,2,FALSE)</f>
        <v>Morag Tong</v>
      </c>
      <c r="G32" s="78" t="str">
        <f t="shared" si="0"/>
        <v/>
      </c>
    </row>
    <row r="33" spans="1:7" x14ac:dyDescent="0.25">
      <c r="A33" s="5">
        <v>51</v>
      </c>
      <c r="B33" s="8" t="str">
        <f>VLOOKUP(A33,'Sets data'!$A$3:$C$9990,3,FALSE)</f>
        <v>Night Mother's Gaze</v>
      </c>
      <c r="C33" s="8" t="str">
        <f>VLOOKUP(A33,'Sets data'!$A$3:$C$9990,2,FALSE)</f>
        <v>Blick der Mutter der Nacht</v>
      </c>
      <c r="G33" s="78" t="str">
        <f t="shared" si="0"/>
        <v/>
      </c>
    </row>
    <row r="34" spans="1:7" x14ac:dyDescent="0.25">
      <c r="A34" s="12">
        <v>52</v>
      </c>
      <c r="B34" s="8" t="str">
        <f>VLOOKUP(A34,'Sets data'!$A$3:$C$9990,3,FALSE)</f>
        <v>Beckoning Steel</v>
      </c>
      <c r="C34" s="8" t="str">
        <f>VLOOKUP(A34,'Sets data'!$A$3:$C$9990,2,FALSE)</f>
        <v>Klingender Stahl</v>
      </c>
      <c r="G34" s="78" t="str">
        <f t="shared" si="0"/>
        <v/>
      </c>
    </row>
    <row r="35" spans="1:7" x14ac:dyDescent="0.25">
      <c r="A35" s="12">
        <v>53</v>
      </c>
      <c r="B35" s="8" t="str">
        <f>VLOOKUP(A35,'Sets data'!$A$3:$C$9990,3,FALSE)</f>
        <v>The Ice Furnace</v>
      </c>
      <c r="C35" s="8" t="str">
        <f>VLOOKUP(A35,'Sets data'!$A$3:$C$9990,2,FALSE)</f>
        <v>Eisschmiede</v>
      </c>
      <c r="G35" s="78" t="str">
        <f t="shared" si="0"/>
        <v/>
      </c>
    </row>
    <row r="36" spans="1:7" x14ac:dyDescent="0.25">
      <c r="A36" s="5">
        <v>54</v>
      </c>
      <c r="B36" s="8" t="str">
        <f>VLOOKUP(A36,'Sets data'!$A$3:$C$9990,3,FALSE)</f>
        <v>Ashen Grip</v>
      </c>
      <c r="C36" s="8" t="str">
        <f>VLOOKUP(A36,'Sets data'!$A$3:$C$9990,2,FALSE)</f>
        <v>Aschengriff</v>
      </c>
      <c r="G36" s="78" t="str">
        <f t="shared" si="0"/>
        <v/>
      </c>
    </row>
    <row r="37" spans="1:7" x14ac:dyDescent="0.25">
      <c r="A37" s="12">
        <v>55</v>
      </c>
      <c r="B37" s="8" t="str">
        <f>VLOOKUP(A37,'Sets data'!$A$3:$C$9990,3,FALSE)</f>
        <v>Prayer Shawl</v>
      </c>
      <c r="C37" s="8" t="str">
        <f>VLOOKUP(A37,'Sets data'!$A$3:$C$9990,2,FALSE)</f>
        <v>Gebetstuch</v>
      </c>
      <c r="G37" s="78" t="str">
        <f t="shared" si="0"/>
        <v/>
      </c>
    </row>
    <row r="38" spans="1:7" x14ac:dyDescent="0.25">
      <c r="A38" s="12">
        <v>56</v>
      </c>
      <c r="B38" s="8" t="str">
        <f>VLOOKUP(A38,'Sets data'!$A$3:$C$9990,3,FALSE)</f>
        <v>Stendarr's Embrace</v>
      </c>
      <c r="C38" s="8" t="str">
        <f>VLOOKUP(A38,'Sets data'!$A$3:$C$9990,2,FALSE)</f>
        <v>Stendarrs Umarmung</v>
      </c>
      <c r="G38" s="78" t="str">
        <f t="shared" si="0"/>
        <v/>
      </c>
    </row>
    <row r="39" spans="1:7" x14ac:dyDescent="0.25">
      <c r="A39" s="12">
        <v>57</v>
      </c>
      <c r="B39" s="8" t="str">
        <f>VLOOKUP(A39,'Sets data'!$A$3:$C$9990,3,FALSE)</f>
        <v>Syrabane's Grip</v>
      </c>
      <c r="C39" s="8" t="str">
        <f>VLOOKUP(A39,'Sets data'!$A$3:$C$9990,2,FALSE)</f>
        <v>Syrabanns Griff</v>
      </c>
      <c r="G39" s="78" t="str">
        <f t="shared" si="0"/>
        <v/>
      </c>
    </row>
    <row r="40" spans="1:7" x14ac:dyDescent="0.25">
      <c r="A40" s="12">
        <v>58</v>
      </c>
      <c r="B40" s="8" t="str">
        <f>VLOOKUP(A40,'Sets data'!$A$3:$C$9990,3,FALSE)</f>
        <v>Hide of the Werewolf</v>
      </c>
      <c r="C40" s="8" t="str">
        <f>VLOOKUP(A40,'Sets data'!$A$3:$C$9990,2,FALSE)</f>
        <v>Fell des Werwolfs</v>
      </c>
      <c r="G40" s="78" t="str">
        <f t="shared" si="0"/>
        <v/>
      </c>
    </row>
    <row r="41" spans="1:7" x14ac:dyDescent="0.25">
      <c r="A41" s="12">
        <v>59</v>
      </c>
      <c r="B41" s="8" t="str">
        <f>VLOOKUP(A41,'Sets data'!$A$3:$C$9990,3,FALSE)</f>
        <v>Kyne's Kiss</v>
      </c>
      <c r="C41" s="8" t="str">
        <f>VLOOKUP(A41,'Sets data'!$A$3:$C$9990,2,FALSE)</f>
        <v>Kynes Kuss</v>
      </c>
      <c r="G41" s="78" t="str">
        <f t="shared" si="0"/>
        <v/>
      </c>
    </row>
    <row r="42" spans="1:7" x14ac:dyDescent="0.25">
      <c r="A42" s="12">
        <v>60</v>
      </c>
      <c r="B42" s="8" t="str">
        <f>VLOOKUP(A42,'Sets data'!$A$3:$C$9990,3,FALSE)</f>
        <v>Darkstride</v>
      </c>
      <c r="C42" s="8" t="str">
        <f>VLOOKUP(A42,'Sets data'!$A$3:$C$9990,2,FALSE)</f>
        <v>Dunkelschritt</v>
      </c>
      <c r="G42" s="78" t="str">
        <f t="shared" si="0"/>
        <v/>
      </c>
    </row>
    <row r="43" spans="1:7" x14ac:dyDescent="0.25">
      <c r="A43" s="12">
        <v>61</v>
      </c>
      <c r="B43" s="8" t="str">
        <f>VLOOKUP(A43,'Sets data'!$A$3:$C$9990,3,FALSE)</f>
        <v>Dreugh King Slayer</v>
      </c>
      <c r="C43" s="8" t="str">
        <f>VLOOKUP(A43,'Sets data'!$A$3:$C$9990,2,FALSE)</f>
        <v>Dreughkönigsschlächter</v>
      </c>
      <c r="G43" s="78" t="str">
        <f t="shared" si="0"/>
        <v/>
      </c>
    </row>
    <row r="44" spans="1:7" x14ac:dyDescent="0.25">
      <c r="A44" s="12">
        <v>62</v>
      </c>
      <c r="B44" s="8" t="str">
        <f>VLOOKUP(A44,'Sets data'!$A$3:$C$9990,3,FALSE)</f>
        <v>Hatchling's Shell</v>
      </c>
      <c r="C44" s="8" t="str">
        <f>VLOOKUP(A44,'Sets data'!$A$3:$C$9990,2,FALSE)</f>
        <v>Schlüpflingspanzer</v>
      </c>
      <c r="G44" s="78" t="str">
        <f t="shared" si="0"/>
        <v/>
      </c>
    </row>
    <row r="45" spans="1:7" x14ac:dyDescent="0.25">
      <c r="A45" s="12">
        <v>63</v>
      </c>
      <c r="B45" s="8" t="str">
        <f>VLOOKUP(A45,'Sets data'!$A$3:$C$9990,3,FALSE)</f>
        <v>The Juggernaut</v>
      </c>
      <c r="C45" s="8" t="str">
        <f>VLOOKUP(A45,'Sets data'!$A$3:$C$9990,2,FALSE)</f>
        <v>Koloss</v>
      </c>
      <c r="G45" s="78" t="str">
        <f t="shared" si="0"/>
        <v/>
      </c>
    </row>
    <row r="46" spans="1:7" x14ac:dyDescent="0.25">
      <c r="A46" s="12">
        <v>64</v>
      </c>
      <c r="B46" s="8" t="str">
        <f>VLOOKUP(A46,'Sets data'!$A$3:$C$9990,3,FALSE)</f>
        <v>Shadow Dancer's Raiment</v>
      </c>
      <c r="C46" s="8" t="str">
        <f>VLOOKUP(A46,'Sets data'!$A$3:$C$9990,2,FALSE)</f>
        <v>Kleidung des Schattentänzers</v>
      </c>
      <c r="G46" s="78" t="str">
        <f t="shared" si="0"/>
        <v/>
      </c>
    </row>
    <row r="47" spans="1:7" x14ac:dyDescent="0.25">
      <c r="A47" s="12">
        <v>65</v>
      </c>
      <c r="B47" s="8" t="str">
        <f>VLOOKUP(A47,'Sets data'!$A$3:$C$9990,3,FALSE)</f>
        <v>Bloodthorn's Touch</v>
      </c>
      <c r="C47" s="8" t="str">
        <f>VLOOKUP(A47,'Sets data'!$A$3:$C$9990,2,FALSE)</f>
        <v>Spur eines Blutdorns</v>
      </c>
      <c r="G47" s="78" t="str">
        <f t="shared" si="0"/>
        <v/>
      </c>
    </row>
    <row r="48" spans="1:7" x14ac:dyDescent="0.25">
      <c r="A48" s="12">
        <v>66</v>
      </c>
      <c r="B48" s="8" t="str">
        <f>VLOOKUP(A48,'Sets data'!$A$3:$C$9990,3,FALSE)</f>
        <v>Robes of the Hist</v>
      </c>
      <c r="C48" s="8" t="str">
        <f>VLOOKUP(A48,'Sets data'!$A$3:$C$9990,2,FALSE)</f>
        <v>Roben des Hist</v>
      </c>
      <c r="G48" s="78" t="str">
        <f t="shared" si="0"/>
        <v/>
      </c>
    </row>
    <row r="49" spans="1:7" x14ac:dyDescent="0.25">
      <c r="A49" s="12">
        <v>67</v>
      </c>
      <c r="B49" s="8" t="str">
        <f>VLOOKUP(A49,'Sets data'!$A$3:$C$9990,3,FALSE)</f>
        <v>Shadow Walker</v>
      </c>
      <c r="C49" s="8" t="str">
        <f>VLOOKUP(A49,'Sets data'!$A$3:$C$9990,2,FALSE)</f>
        <v>Schattengänger</v>
      </c>
      <c r="G49" s="78" t="str">
        <f t="shared" si="0"/>
        <v/>
      </c>
    </row>
    <row r="50" spans="1:7" x14ac:dyDescent="0.25">
      <c r="A50" s="12">
        <v>68</v>
      </c>
      <c r="B50" s="8" t="str">
        <f>VLOOKUP(A50,'Sets data'!$A$3:$C$9990,3,FALSE)</f>
        <v>Stygian</v>
      </c>
      <c r="C50" s="8" t="str">
        <f>VLOOKUP(A50,'Sets data'!$A$3:$C$9990,2,FALSE)</f>
        <v>Stygier</v>
      </c>
      <c r="G50" s="78" t="str">
        <f t="shared" si="0"/>
        <v/>
      </c>
    </row>
    <row r="51" spans="1:7" x14ac:dyDescent="0.25">
      <c r="A51" s="12">
        <v>69</v>
      </c>
      <c r="B51" s="8" t="str">
        <f>VLOOKUP(A51,'Sets data'!$A$3:$C$9990,3,FALSE)</f>
        <v>Ranger's Gait</v>
      </c>
      <c r="C51" s="8" t="str">
        <f>VLOOKUP(A51,'Sets data'!$A$3:$C$9990,2,FALSE)</f>
        <v>Laufstil des Waldläufers</v>
      </c>
      <c r="G51" s="78" t="str">
        <f t="shared" si="0"/>
        <v/>
      </c>
    </row>
    <row r="52" spans="1:7" x14ac:dyDescent="0.25">
      <c r="A52" s="12">
        <v>70</v>
      </c>
      <c r="B52" s="8" t="str">
        <f>VLOOKUP(A52,'Sets data'!$A$3:$C$9990,3,FALSE)</f>
        <v>Seventh Legion Brute</v>
      </c>
      <c r="C52" s="8" t="str">
        <f>VLOOKUP(A52,'Sets data'!$A$3:$C$9990,2,FALSE)</f>
        <v>Rohling der siebten Legion</v>
      </c>
      <c r="G52" s="78" t="str">
        <f t="shared" si="0"/>
        <v/>
      </c>
    </row>
    <row r="53" spans="1:7" x14ac:dyDescent="0.25">
      <c r="A53" s="12">
        <v>71</v>
      </c>
      <c r="B53" s="8" t="str">
        <f>VLOOKUP(A53,'Sets data'!$A$3:$C$9990,3,FALSE)</f>
        <v>Durok's Bane</v>
      </c>
      <c r="C53" s="8" t="str">
        <f>VLOOKUP(A53,'Sets data'!$A$3:$C$9990,2,FALSE)</f>
        <v>Duroks Fluch</v>
      </c>
      <c r="G53" s="78" t="str">
        <f t="shared" si="0"/>
        <v/>
      </c>
    </row>
    <row r="54" spans="1:7" x14ac:dyDescent="0.25">
      <c r="A54" s="12">
        <v>72</v>
      </c>
      <c r="B54" s="8" t="str">
        <f>VLOOKUP(A54,'Sets data'!$A$3:$C$9990,3,FALSE)</f>
        <v>Nikulas' Heavy Armor</v>
      </c>
      <c r="C54" s="8" t="str">
        <f>VLOOKUP(A54,'Sets data'!$A$3:$C$9990,2,FALSE)</f>
        <v>Nikulas' schwere Rüstung</v>
      </c>
      <c r="G54" s="78" t="str">
        <f t="shared" si="0"/>
        <v/>
      </c>
    </row>
    <row r="55" spans="1:7" x14ac:dyDescent="0.25">
      <c r="A55" s="5">
        <v>73</v>
      </c>
      <c r="B55" s="8" t="str">
        <f>VLOOKUP(A55,'Sets data'!$A$3:$C$9990,3,FALSE)</f>
        <v>Oblivion's Foe</v>
      </c>
      <c r="C55" s="8" t="str">
        <f>VLOOKUP(A55,'Sets data'!$A$3:$C$9990,2,FALSE)</f>
        <v>Erinnerung</v>
      </c>
      <c r="G55" s="78" t="str">
        <f t="shared" si="0"/>
        <v/>
      </c>
    </row>
    <row r="56" spans="1:7" x14ac:dyDescent="0.25">
      <c r="A56" s="5">
        <v>74</v>
      </c>
      <c r="B56" s="8" t="str">
        <f>VLOOKUP(A56,'Sets data'!$A$3:$C$9990,3,FALSE)</f>
        <v>Spectre's Eye</v>
      </c>
      <c r="C56" s="8" t="str">
        <f>VLOOKUP(A56,'Sets data'!$A$3:$C$9990,2,FALSE)</f>
        <v>Schemenauge</v>
      </c>
      <c r="G56" s="78" t="str">
        <f t="shared" si="0"/>
        <v/>
      </c>
    </row>
    <row r="57" spans="1:7" x14ac:dyDescent="0.25">
      <c r="A57" s="5">
        <v>75</v>
      </c>
      <c r="B57" s="8" t="str">
        <f>VLOOKUP(A57,'Sets data'!$A$3:$C$9990,3,FALSE)</f>
        <v>Torug's Pact</v>
      </c>
      <c r="C57" s="8" t="str">
        <f>VLOOKUP(A57,'Sets data'!$A$3:$C$9990,2,FALSE)</f>
        <v>Torugs Pakt</v>
      </c>
      <c r="G57" s="78" t="str">
        <f t="shared" si="0"/>
        <v/>
      </c>
    </row>
    <row r="58" spans="1:7" x14ac:dyDescent="0.25">
      <c r="A58" s="12">
        <v>76</v>
      </c>
      <c r="B58" s="8" t="str">
        <f>VLOOKUP(A58,'Sets data'!$A$3:$C$9990,3,FALSE)</f>
        <v>Robes of Alteration Mastery</v>
      </c>
      <c r="C58" s="8" t="str">
        <f>VLOOKUP(A58,'Sets data'!$A$3:$C$9990,2,FALSE)</f>
        <v>Roben der Veränderungsbeherrschung</v>
      </c>
      <c r="G58" s="78" t="str">
        <f t="shared" si="0"/>
        <v/>
      </c>
    </row>
    <row r="59" spans="1:7" x14ac:dyDescent="0.25">
      <c r="A59" s="12">
        <v>77</v>
      </c>
      <c r="B59" s="8" t="str">
        <f>VLOOKUP(A59,'Sets data'!$A$3:$C$9990,3,FALSE)</f>
        <v>Crusader</v>
      </c>
      <c r="C59" s="8" t="str">
        <f>VLOOKUP(A59,'Sets data'!$A$3:$C$9990,2,FALSE)</f>
        <v>Glaubenskrieger</v>
      </c>
      <c r="G59" s="78" t="str">
        <f t="shared" si="0"/>
        <v/>
      </c>
    </row>
    <row r="60" spans="1:7" x14ac:dyDescent="0.25">
      <c r="A60" s="5">
        <v>78</v>
      </c>
      <c r="B60" s="8" t="str">
        <f>VLOOKUP(A60,'Sets data'!$A$3:$C$9990,3,FALSE)</f>
        <v>Hist Bark</v>
      </c>
      <c r="C60" s="8" t="str">
        <f>VLOOKUP(A60,'Sets data'!$A$3:$C$9990,2,FALSE)</f>
        <v>Histrinde</v>
      </c>
      <c r="G60" s="78" t="str">
        <f t="shared" si="0"/>
        <v/>
      </c>
    </row>
    <row r="61" spans="1:7" x14ac:dyDescent="0.25">
      <c r="A61" s="5">
        <v>79</v>
      </c>
      <c r="B61" s="8" t="str">
        <f>VLOOKUP(A61,'Sets data'!$A$3:$C$9990,3,FALSE)</f>
        <v>Willow's Path</v>
      </c>
      <c r="C61" s="8" t="str">
        <f>VLOOKUP(A61,'Sets data'!$A$3:$C$9990,2,FALSE)</f>
        <v>Weidenpfad</v>
      </c>
      <c r="G61" s="78" t="str">
        <f t="shared" si="0"/>
        <v/>
      </c>
    </row>
    <row r="62" spans="1:7" x14ac:dyDescent="0.25">
      <c r="A62" s="5">
        <v>80</v>
      </c>
      <c r="B62" s="8" t="str">
        <f>VLOOKUP(A62,'Sets data'!$A$3:$C$9990,3,FALSE)</f>
        <v>Hunding's Rage</v>
      </c>
      <c r="C62" s="8" t="str">
        <f>VLOOKUP(A62,'Sets data'!$A$3:$C$9990,2,FALSE)</f>
        <v>Hundings Zorn</v>
      </c>
      <c r="G62" s="78" t="str">
        <f t="shared" si="0"/>
        <v/>
      </c>
    </row>
    <row r="63" spans="1:7" x14ac:dyDescent="0.25">
      <c r="A63" s="5">
        <v>81</v>
      </c>
      <c r="B63" s="8" t="str">
        <f>VLOOKUP(A63,'Sets data'!$A$3:$C$9990,3,FALSE)</f>
        <v>Song of Lamae</v>
      </c>
      <c r="C63" s="8" t="str">
        <f>VLOOKUP(A63,'Sets data'!$A$3:$C$9990,2,FALSE)</f>
        <v>Lied der Lamien</v>
      </c>
      <c r="G63" s="78" t="str">
        <f t="shared" si="0"/>
        <v/>
      </c>
    </row>
    <row r="64" spans="1:7" x14ac:dyDescent="0.25">
      <c r="A64" s="5">
        <v>82</v>
      </c>
      <c r="B64" s="8" t="str">
        <f>VLOOKUP(A64,'Sets data'!$A$3:$C$9990,3,FALSE)</f>
        <v>Alessia's Bulwark</v>
      </c>
      <c r="C64" s="8" t="str">
        <f>VLOOKUP(A64,'Sets data'!$A$3:$C$9990,2,FALSE)</f>
        <v>Alessias Bollwerk</v>
      </c>
      <c r="G64" s="78" t="str">
        <f t="shared" si="0"/>
        <v/>
      </c>
    </row>
    <row r="65" spans="1:7" x14ac:dyDescent="0.25">
      <c r="A65" s="12">
        <v>83</v>
      </c>
      <c r="B65" s="8" t="str">
        <f>VLOOKUP(A65,'Sets data'!$A$3:$C$9990,3,FALSE)</f>
        <v>Elf Bane</v>
      </c>
      <c r="C65" s="8" t="str">
        <f>VLOOKUP(A65,'Sets data'!$A$3:$C$9990,2,FALSE)</f>
        <v>Elfenfluch</v>
      </c>
      <c r="G65" s="78" t="str">
        <f t="shared" si="0"/>
        <v/>
      </c>
    </row>
    <row r="66" spans="1:7" x14ac:dyDescent="0.25">
      <c r="A66" s="5">
        <v>84</v>
      </c>
      <c r="B66" s="8" t="str">
        <f>VLOOKUP(A66,'Sets data'!$A$3:$C$9990,3,FALSE)</f>
        <v>Orgnum's Scales</v>
      </c>
      <c r="C66" s="8" t="str">
        <f>VLOOKUP(A66,'Sets data'!$A$3:$C$9990,2,FALSE)</f>
        <v>Orgnums Schuppen</v>
      </c>
      <c r="G66" s="78" t="str">
        <f t="shared" si="0"/>
        <v/>
      </c>
    </row>
    <row r="67" spans="1:7" x14ac:dyDescent="0.25">
      <c r="A67" s="12">
        <v>85</v>
      </c>
      <c r="B67" s="8" t="str">
        <f>VLOOKUP(A67,'Sets data'!$A$3:$C$9990,3,FALSE)</f>
        <v>Almalexia's Mercy</v>
      </c>
      <c r="C67" s="8" t="str">
        <f>VLOOKUP(A67,'Sets data'!$A$3:$C$9990,2,FALSE)</f>
        <v>Almalexias Gnade</v>
      </c>
      <c r="G67" s="78" t="str">
        <f t="shared" ref="G67:G127" si="1">IF(AND(A67&lt;&gt;"",NOT(ISERROR(A67)),ISNUMBER(A67),D67&lt;&gt;""),CONCATENATE("[",A67,"] = {",D67,"},","     --",B67," -&gt; ",E67," / ",F67),"")</f>
        <v/>
      </c>
    </row>
    <row r="68" spans="1:7" x14ac:dyDescent="0.25">
      <c r="A68" s="12">
        <v>86</v>
      </c>
      <c r="B68" s="8" t="str">
        <f>VLOOKUP(A68,'Sets data'!$A$3:$C$9990,3,FALSE)</f>
        <v>Queen's Elegance</v>
      </c>
      <c r="C68" s="8" t="str">
        <f>VLOOKUP(A68,'Sets data'!$A$3:$C$9990,2,FALSE)</f>
        <v>Eleganz der Königin</v>
      </c>
      <c r="G68" s="78" t="str">
        <f t="shared" si="1"/>
        <v/>
      </c>
    </row>
    <row r="69" spans="1:7" x14ac:dyDescent="0.25">
      <c r="A69" s="5">
        <v>87</v>
      </c>
      <c r="B69" s="8" t="str">
        <f>VLOOKUP(A69,'Sets data'!$A$3:$C$9990,3,FALSE)</f>
        <v>Eyes of Mara</v>
      </c>
      <c r="C69" s="8" t="str">
        <f>VLOOKUP(A69,'Sets data'!$A$3:$C$9990,2,FALSE)</f>
        <v>Augen von Mara</v>
      </c>
      <c r="G69" s="78" t="str">
        <f t="shared" si="1"/>
        <v/>
      </c>
    </row>
    <row r="70" spans="1:7" x14ac:dyDescent="0.25">
      <c r="A70" s="12">
        <v>88</v>
      </c>
      <c r="B70" s="8" t="str">
        <f>VLOOKUP(A70,'Sets data'!$A$3:$C$9990,3,FALSE)</f>
        <v>Robes of Destruction Mastery</v>
      </c>
      <c r="C70" s="8" t="str">
        <f>VLOOKUP(A70,'Sets data'!$A$3:$C$9990,2,FALSE)</f>
        <v>Roben der Zerstörungsbeherrschung</v>
      </c>
      <c r="G70" s="78" t="str">
        <f t="shared" si="1"/>
        <v/>
      </c>
    </row>
    <row r="71" spans="1:7" x14ac:dyDescent="0.25">
      <c r="A71" s="12">
        <v>89</v>
      </c>
      <c r="B71" s="8" t="str">
        <f>VLOOKUP(A71,'Sets data'!$A$3:$C$9990,3,FALSE)</f>
        <v>Sentry</v>
      </c>
      <c r="C71" s="8" t="str">
        <f>VLOOKUP(A71,'Sets data'!$A$3:$C$9990,2,FALSE)</f>
        <v>Wachposten</v>
      </c>
      <c r="G71" s="78" t="str">
        <f t="shared" si="1"/>
        <v/>
      </c>
    </row>
    <row r="72" spans="1:7" x14ac:dyDescent="0.25">
      <c r="A72" s="12">
        <v>90</v>
      </c>
      <c r="B72" s="8" t="str">
        <f>VLOOKUP(A72,'Sets data'!$A$3:$C$9990,3,FALSE)</f>
        <v>Senche's Bite</v>
      </c>
      <c r="C72" s="8" t="str">
        <f>VLOOKUP(A72,'Sets data'!$A$3:$C$9990,2,FALSE)</f>
        <v>Biss des Senche</v>
      </c>
      <c r="G72" s="78" t="str">
        <f t="shared" si="1"/>
        <v/>
      </c>
    </row>
    <row r="73" spans="1:7" x14ac:dyDescent="0.25">
      <c r="A73" s="12">
        <v>91</v>
      </c>
      <c r="B73" s="8" t="str">
        <f>VLOOKUP(A73,'Sets data'!$A$3:$C$9990,3,FALSE)</f>
        <v>Oblivion's Edge</v>
      </c>
      <c r="C73" s="8" t="str">
        <f>VLOOKUP(A73,'Sets data'!$A$3:$C$9990,2,FALSE)</f>
        <v>Vorteil des Vergessens</v>
      </c>
      <c r="G73" s="78" t="str">
        <f t="shared" si="1"/>
        <v/>
      </c>
    </row>
    <row r="74" spans="1:7" x14ac:dyDescent="0.25">
      <c r="A74" s="5">
        <v>92</v>
      </c>
      <c r="B74" s="8" t="str">
        <f>VLOOKUP(A74,'Sets data'!$A$3:$C$9990,3,FALSE)</f>
        <v>Kagrenac's Hope</v>
      </c>
      <c r="C74" s="8" t="str">
        <f>VLOOKUP(A74,'Sets data'!$A$3:$C$9990,2,FALSE)</f>
        <v>Kagrenacs Hoffnung</v>
      </c>
      <c r="G74" s="78" t="str">
        <f t="shared" si="1"/>
        <v/>
      </c>
    </row>
    <row r="75" spans="1:7" x14ac:dyDescent="0.25">
      <c r="A75" s="12">
        <v>93</v>
      </c>
      <c r="B75" s="8" t="str">
        <f>VLOOKUP(A75,'Sets data'!$A$3:$C$9990,3,FALSE)</f>
        <v>Storm Knight's Plate</v>
      </c>
      <c r="C75" s="8" t="str">
        <f>VLOOKUP(A75,'Sets data'!$A$3:$C$9990,2,FALSE)</f>
        <v>Wut des Sturmritters</v>
      </c>
      <c r="G75" s="78" t="str">
        <f t="shared" si="1"/>
        <v/>
      </c>
    </row>
    <row r="76" spans="1:7" x14ac:dyDescent="0.25">
      <c r="A76" s="12">
        <v>94</v>
      </c>
      <c r="B76" s="8" t="str">
        <f>VLOOKUP(A76,'Sets data'!$A$3:$C$9990,3,FALSE)</f>
        <v>Meridia's Blessed Armor</v>
      </c>
      <c r="C76" s="8" t="str">
        <f>VLOOKUP(A76,'Sets data'!$A$3:$C$9990,2,FALSE)</f>
        <v>Meridias gesegnete Rüstung</v>
      </c>
      <c r="G76" s="78" t="str">
        <f t="shared" si="1"/>
        <v/>
      </c>
    </row>
    <row r="77" spans="1:7" x14ac:dyDescent="0.25">
      <c r="A77" s="5">
        <v>95</v>
      </c>
      <c r="B77" s="8" t="str">
        <f>VLOOKUP(A77,'Sets data'!$A$3:$C$9990,3,FALSE)</f>
        <v>Shalidor's Curse</v>
      </c>
      <c r="C77" s="8" t="str">
        <f>VLOOKUP(A77,'Sets data'!$A$3:$C$9990,2,FALSE)</f>
        <v>Shalidors Fluch</v>
      </c>
      <c r="G77" s="78" t="str">
        <f t="shared" si="1"/>
        <v/>
      </c>
    </row>
    <row r="78" spans="1:7" x14ac:dyDescent="0.25">
      <c r="A78" s="12">
        <v>96</v>
      </c>
      <c r="B78" s="8" t="str">
        <f>VLOOKUP(A78,'Sets data'!$A$3:$C$9990,3,FALSE)</f>
        <v>Armor of Truth</v>
      </c>
      <c r="C78" s="8" t="str">
        <f>VLOOKUP(A78,'Sets data'!$A$3:$C$9990,2,FALSE)</f>
        <v>Rüstung der Wahrheit</v>
      </c>
      <c r="G78" s="78" t="str">
        <f t="shared" si="1"/>
        <v/>
      </c>
    </row>
    <row r="79" spans="1:7" x14ac:dyDescent="0.25">
      <c r="A79" s="12">
        <v>97</v>
      </c>
      <c r="B79" s="8" t="str">
        <f>VLOOKUP(A79,'Sets data'!$A$3:$C$9990,3,FALSE)</f>
        <v>The Arch-Mage</v>
      </c>
      <c r="C79" s="8" t="str">
        <f>VLOOKUP(A79,'Sets data'!$A$3:$C$9990,2,FALSE)</f>
        <v>Erzmagier</v>
      </c>
      <c r="G79" s="78" t="str">
        <f t="shared" si="1"/>
        <v/>
      </c>
    </row>
    <row r="80" spans="1:7" x14ac:dyDescent="0.25">
      <c r="A80" s="12">
        <v>98</v>
      </c>
      <c r="B80" s="8" t="str">
        <f>VLOOKUP(A80,'Sets data'!$A$3:$C$9990,3,FALSE)</f>
        <v>Necropotence</v>
      </c>
      <c r="C80" s="8" t="str">
        <f>VLOOKUP(A80,'Sets data'!$A$3:$C$9990,2,FALSE)</f>
        <v>Nekropotenz</v>
      </c>
      <c r="G80" s="78" t="str">
        <f t="shared" si="1"/>
        <v/>
      </c>
    </row>
    <row r="81" spans="1:7" x14ac:dyDescent="0.25">
      <c r="A81" s="12">
        <v>99</v>
      </c>
      <c r="B81" s="8" t="str">
        <f>VLOOKUP(A81,'Sets data'!$A$3:$C$9990,3,FALSE)</f>
        <v>Salvation</v>
      </c>
      <c r="C81" s="8" t="str">
        <f>VLOOKUP(A81,'Sets data'!$A$3:$C$9990,2,FALSE)</f>
        <v>Erlösung</v>
      </c>
      <c r="G81" s="78" t="str">
        <f t="shared" si="1"/>
        <v/>
      </c>
    </row>
    <row r="82" spans="1:7" x14ac:dyDescent="0.25">
      <c r="A82" s="12">
        <v>100</v>
      </c>
      <c r="B82" s="8" t="str">
        <f>VLOOKUP(A82,'Sets data'!$A$3:$C$9990,3,FALSE)</f>
        <v>Hawk's Eye</v>
      </c>
      <c r="C82" s="8" t="str">
        <f>VLOOKUP(A82,'Sets data'!$A$3:$C$9990,2,FALSE)</f>
        <v>Falkenauge</v>
      </c>
      <c r="G82" s="78" t="str">
        <f t="shared" si="1"/>
        <v/>
      </c>
    </row>
    <row r="83" spans="1:7" x14ac:dyDescent="0.25">
      <c r="A83" s="12">
        <v>101</v>
      </c>
      <c r="B83" s="8" t="str">
        <f>VLOOKUP(A83,'Sets data'!$A$3:$C$9990,3,FALSE)</f>
        <v>Affliction</v>
      </c>
      <c r="C83" s="8" t="str">
        <f>VLOOKUP(A83,'Sets data'!$A$3:$C$9990,2,FALSE)</f>
        <v>Elend</v>
      </c>
      <c r="G83" s="78" t="str">
        <f t="shared" si="1"/>
        <v/>
      </c>
    </row>
    <row r="84" spans="1:7" x14ac:dyDescent="0.25">
      <c r="A84" s="12">
        <v>102</v>
      </c>
      <c r="B84" s="8" t="str">
        <f>VLOOKUP(A84,'Sets data'!$A$3:$C$9990,3,FALSE)</f>
        <v>Duneripper's Scales</v>
      </c>
      <c r="C84" s="8" t="str">
        <f>VLOOKUP(A84,'Sets data'!$A$3:$C$9990,2,FALSE)</f>
        <v>Schuppen des Dünenbrechers</v>
      </c>
      <c r="G84" s="78" t="str">
        <f t="shared" si="1"/>
        <v/>
      </c>
    </row>
    <row r="85" spans="1:7" x14ac:dyDescent="0.25">
      <c r="A85" s="12">
        <v>103</v>
      </c>
      <c r="B85" s="8" t="str">
        <f>VLOOKUP(A85,'Sets data'!$A$3:$C$9990,3,FALSE)</f>
        <v>Magicka Furnace</v>
      </c>
      <c r="C85" s="8" t="str">
        <f>VLOOKUP(A85,'Sets data'!$A$3:$C$9990,2,FALSE)</f>
        <v>Magickaschmiede</v>
      </c>
      <c r="G85" s="78" t="str">
        <f t="shared" si="1"/>
        <v/>
      </c>
    </row>
    <row r="86" spans="1:7" x14ac:dyDescent="0.25">
      <c r="A86" s="12">
        <v>104</v>
      </c>
      <c r="B86" s="8" t="str">
        <f>VLOOKUP(A86,'Sets data'!$A$3:$C$9990,3,FALSE)</f>
        <v>Curse Eater</v>
      </c>
      <c r="C86" s="8" t="str">
        <f>VLOOKUP(A86,'Sets data'!$A$3:$C$9990,2,FALSE)</f>
        <v>Fluchfresser</v>
      </c>
      <c r="G86" s="78" t="str">
        <f t="shared" si="1"/>
        <v/>
      </c>
    </row>
    <row r="87" spans="1:7" x14ac:dyDescent="0.25">
      <c r="A87" s="12">
        <v>105</v>
      </c>
      <c r="B87" s="8" t="str">
        <f>VLOOKUP(A87,'Sets data'!$A$3:$C$9990,3,FALSE)</f>
        <v>Twin Sisters</v>
      </c>
      <c r="C87" s="8" t="str">
        <f>VLOOKUP(A87,'Sets data'!$A$3:$C$9990,2,FALSE)</f>
        <v>Zwillingsschwestern</v>
      </c>
      <c r="G87" s="78" t="str">
        <f t="shared" si="1"/>
        <v/>
      </c>
    </row>
    <row r="88" spans="1:7" x14ac:dyDescent="0.25">
      <c r="A88" s="12">
        <v>106</v>
      </c>
      <c r="B88" s="8" t="str">
        <f>VLOOKUP(A88,'Sets data'!$A$3:$C$9990,3,FALSE)</f>
        <v>Wilderqueen's Arch</v>
      </c>
      <c r="C88" s="8" t="str">
        <f>VLOOKUP(A88,'Sets data'!$A$3:$C$9990,2,FALSE)</f>
        <v>Bogen der Wildkönigin</v>
      </c>
      <c r="G88" s="78" t="str">
        <f t="shared" si="1"/>
        <v/>
      </c>
    </row>
    <row r="89" spans="1:7" x14ac:dyDescent="0.25">
      <c r="A89" s="12">
        <v>107</v>
      </c>
      <c r="B89" s="8" t="str">
        <f>VLOOKUP(A89,'Sets data'!$A$3:$C$9990,3,FALSE)</f>
        <v>Wyrd Tree's Blessing</v>
      </c>
      <c r="C89" s="8" t="str">
        <f>VLOOKUP(A89,'Sets data'!$A$3:$C$9990,2,FALSE)</f>
        <v>Segen des Wyrdbaums</v>
      </c>
      <c r="G89" s="78" t="str">
        <f t="shared" si="1"/>
        <v/>
      </c>
    </row>
    <row r="90" spans="1:7" x14ac:dyDescent="0.25">
      <c r="A90" s="12">
        <v>108</v>
      </c>
      <c r="B90" s="8" t="str">
        <f>VLOOKUP(A90,'Sets data'!$A$3:$C$9990,3,FALSE)</f>
        <v>Ravager</v>
      </c>
      <c r="C90" s="8" t="str">
        <f>VLOOKUP(A90,'Sets data'!$A$3:$C$9990,2,FALSE)</f>
        <v>Verwüster</v>
      </c>
      <c r="G90" s="78" t="str">
        <f t="shared" si="1"/>
        <v/>
      </c>
    </row>
    <row r="91" spans="1:7" x14ac:dyDescent="0.25">
      <c r="A91" s="12">
        <v>109</v>
      </c>
      <c r="B91" s="8" t="str">
        <f>VLOOKUP(A91,'Sets data'!$A$3:$C$9990,3,FALSE)</f>
        <v>Light of Cyrodiil</v>
      </c>
      <c r="C91" s="8" t="str">
        <f>VLOOKUP(A91,'Sets data'!$A$3:$C$9990,2,FALSE)</f>
        <v>Licht von Cyrodiil</v>
      </c>
      <c r="G91" s="78" t="str">
        <f t="shared" si="1"/>
        <v/>
      </c>
    </row>
    <row r="92" spans="1:7" x14ac:dyDescent="0.25">
      <c r="A92" s="12">
        <v>110</v>
      </c>
      <c r="B92" s="8" t="str">
        <f>VLOOKUP(A92,'Sets data'!$A$3:$C$9990,3,FALSE)</f>
        <v>Sanctuary</v>
      </c>
      <c r="C92" s="8" t="str">
        <f>VLOOKUP(A92,'Sets data'!$A$3:$C$9990,2,FALSE)</f>
        <v>Heiligtum</v>
      </c>
      <c r="G92" s="78" t="str">
        <f t="shared" si="1"/>
        <v/>
      </c>
    </row>
    <row r="93" spans="1:7" x14ac:dyDescent="0.25">
      <c r="A93" s="12">
        <v>111</v>
      </c>
      <c r="B93" s="8" t="str">
        <f>VLOOKUP(A93,'Sets data'!$A$3:$C$9990,3,FALSE)</f>
        <v>Ward of Cyrodiil</v>
      </c>
      <c r="C93" s="8" t="str">
        <f>VLOOKUP(A93,'Sets data'!$A$3:$C$9990,2,FALSE)</f>
        <v>Schutz von Cyrodiil</v>
      </c>
      <c r="G93" s="78" t="str">
        <f t="shared" si="1"/>
        <v/>
      </c>
    </row>
    <row r="94" spans="1:7" x14ac:dyDescent="0.25">
      <c r="A94" s="12">
        <v>112</v>
      </c>
      <c r="B94" s="8" t="str">
        <f>VLOOKUP(A94,'Sets data'!$A$3:$C$9990,3,FALSE)</f>
        <v>Night Terror</v>
      </c>
      <c r="C94" s="8" t="str">
        <f>VLOOKUP(A94,'Sets data'!$A$3:$C$9990,2,FALSE)</f>
        <v>Nachtschrecken</v>
      </c>
      <c r="G94" s="78" t="str">
        <f t="shared" si="1"/>
        <v/>
      </c>
    </row>
    <row r="95" spans="1:7" x14ac:dyDescent="0.25">
      <c r="A95" s="12">
        <v>113</v>
      </c>
      <c r="B95" s="8" t="str">
        <f>VLOOKUP(A95,'Sets data'!$A$3:$C$9990,3,FALSE)</f>
        <v>Crest of Cyrodiil</v>
      </c>
      <c r="C95" s="8" t="str">
        <f>VLOOKUP(A95,'Sets data'!$A$3:$C$9990,2,FALSE)</f>
        <v>Wappen von Cyrodiil</v>
      </c>
      <c r="G95" s="78" t="str">
        <f t="shared" si="1"/>
        <v/>
      </c>
    </row>
    <row r="96" spans="1:7" x14ac:dyDescent="0.25">
      <c r="A96" s="12">
        <v>114</v>
      </c>
      <c r="B96" s="8" t="str">
        <f>VLOOKUP(A96,'Sets data'!$A$3:$C$9990,3,FALSE)</f>
        <v>Soulshine</v>
      </c>
      <c r="C96" s="8" t="str">
        <f>VLOOKUP(A96,'Sets data'!$A$3:$C$9990,2,FALSE)</f>
        <v>Seelenschein</v>
      </c>
      <c r="G96" s="78" t="str">
        <f t="shared" si="1"/>
        <v/>
      </c>
    </row>
    <row r="97" spans="1:7" x14ac:dyDescent="0.25">
      <c r="A97" s="12">
        <v>116</v>
      </c>
      <c r="B97" s="8" t="str">
        <f>VLOOKUP(A97,'Sets data'!$A$3:$C$9990,3,FALSE)</f>
        <v>The Destruction Suite</v>
      </c>
      <c r="C97" s="8" t="str">
        <f>VLOOKUP(A97,'Sets data'!$A$3:$C$9990,2,FALSE)</f>
        <v>Garnitur der Zerstörung</v>
      </c>
      <c r="G97" s="78" t="str">
        <f t="shared" si="1"/>
        <v/>
      </c>
    </row>
    <row r="98" spans="1:7" x14ac:dyDescent="0.25">
      <c r="A98" s="12">
        <v>117</v>
      </c>
      <c r="B98" s="8" t="str">
        <f>VLOOKUP(A98,'Sets data'!$A$3:$C$9990,3,FALSE)</f>
        <v>Relics of the Physician, Ansur</v>
      </c>
      <c r="C98" s="8" t="str">
        <f>VLOOKUP(A98,'Sets data'!$A$3:$C$9990,2,FALSE)</f>
        <v>Relikte des Mediziners Ansur</v>
      </c>
      <c r="G98" s="78" t="str">
        <f t="shared" si="1"/>
        <v/>
      </c>
    </row>
    <row r="99" spans="1:7" x14ac:dyDescent="0.25">
      <c r="A99" s="12">
        <v>118</v>
      </c>
      <c r="B99" s="8" t="str">
        <f>VLOOKUP(A99,'Sets data'!$A$3:$C$9990,3,FALSE)</f>
        <v>Treasures of the Earthforge</v>
      </c>
      <c r="C99" s="8" t="str">
        <f>VLOOKUP(A99,'Sets data'!$A$3:$C$9990,2,FALSE)</f>
        <v>Schätze der Erdenschmiede</v>
      </c>
      <c r="G99" s="78" t="str">
        <f t="shared" si="1"/>
        <v/>
      </c>
    </row>
    <row r="100" spans="1:7" x14ac:dyDescent="0.25">
      <c r="A100" s="12">
        <v>119</v>
      </c>
      <c r="B100" s="8" t="str">
        <f>VLOOKUP(A100,'Sets data'!$A$3:$C$9990,3,FALSE)</f>
        <v>Relics of the Rebellion</v>
      </c>
      <c r="C100" s="8" t="str">
        <f>VLOOKUP(A100,'Sets data'!$A$3:$C$9990,2,FALSE)</f>
        <v>Relikte der Rebellion</v>
      </c>
      <c r="G100" s="78" t="str">
        <f t="shared" si="1"/>
        <v/>
      </c>
    </row>
    <row r="101" spans="1:7" x14ac:dyDescent="0.25">
      <c r="A101" s="12">
        <v>120</v>
      </c>
      <c r="B101" s="8" t="str">
        <f>VLOOKUP(A101,'Sets data'!$A$3:$C$9990,3,FALSE)</f>
        <v>Arms of Infernace</v>
      </c>
      <c r="C101" s="8" t="str">
        <f>VLOOKUP(A101,'Sets data'!$A$3:$C$9990,2,FALSE)</f>
        <v>Waffen Infernals</v>
      </c>
      <c r="G101" s="78" t="str">
        <f t="shared" si="1"/>
        <v/>
      </c>
    </row>
    <row r="102" spans="1:7" x14ac:dyDescent="0.25">
      <c r="A102" s="12">
        <v>121</v>
      </c>
      <c r="B102" s="8" t="str">
        <f>VLOOKUP(A102,'Sets data'!$A$3:$C$9990,3,FALSE)</f>
        <v>Arms of the Ancestors</v>
      </c>
      <c r="C102" s="8" t="str">
        <f>VLOOKUP(A102,'Sets data'!$A$3:$C$9990,2,FALSE)</f>
        <v>Waffen der Ahnen</v>
      </c>
      <c r="G102" s="78" t="str">
        <f t="shared" si="1"/>
        <v/>
      </c>
    </row>
    <row r="103" spans="1:7" x14ac:dyDescent="0.25">
      <c r="A103" s="12">
        <v>122</v>
      </c>
      <c r="B103" s="8" t="str">
        <f>VLOOKUP(A103,'Sets data'!$A$3:$C$9990,3,FALSE)</f>
        <v>Ebon Armory</v>
      </c>
      <c r="C103" s="8" t="str">
        <f>VLOOKUP(A103,'Sets data'!$A$3:$C$9990,2,FALSE)</f>
        <v>Ebenerzarsenal</v>
      </c>
      <c r="G103" s="78" t="str">
        <f t="shared" si="1"/>
        <v/>
      </c>
    </row>
    <row r="104" spans="1:7" x14ac:dyDescent="0.25">
      <c r="A104" s="12">
        <v>123</v>
      </c>
      <c r="B104" s="8" t="str">
        <f>VLOOKUP(A104,'Sets data'!$A$3:$C$9990,3,FALSE)</f>
        <v>Hircine's Veneer</v>
      </c>
      <c r="C104" s="8" t="str">
        <f>VLOOKUP(A104,'Sets data'!$A$3:$C$9990,2,FALSE)</f>
        <v>Hircines Schein</v>
      </c>
      <c r="G104" s="78" t="str">
        <f t="shared" si="1"/>
        <v/>
      </c>
    </row>
    <row r="105" spans="1:7" x14ac:dyDescent="0.25">
      <c r="A105" s="12">
        <v>124</v>
      </c>
      <c r="B105" s="8" t="str">
        <f>VLOOKUP(A105,'Sets data'!$A$3:$C$9990,3,FALSE)</f>
        <v>The Worm's Raiment</v>
      </c>
      <c r="C105" s="8" t="str">
        <f>VLOOKUP(A105,'Sets data'!$A$3:$C$9990,2,FALSE)</f>
        <v>Garderobe des Wurms</v>
      </c>
      <c r="G105" s="78" t="str">
        <f t="shared" si="1"/>
        <v/>
      </c>
    </row>
    <row r="106" spans="1:7" x14ac:dyDescent="0.25">
      <c r="A106" s="12">
        <v>125</v>
      </c>
      <c r="B106" s="8" t="str">
        <f>VLOOKUP(A106,'Sets data'!$A$3:$C$9990,3,FALSE)</f>
        <v>Wrath of the Imperium</v>
      </c>
      <c r="C106" s="8" t="str">
        <f>VLOOKUP(A106,'Sets data'!$A$3:$C$9990,2,FALSE)</f>
        <v>Zorn des Kaiserreichs</v>
      </c>
      <c r="G106" s="78" t="str">
        <f t="shared" si="1"/>
        <v/>
      </c>
    </row>
    <row r="107" spans="1:7" x14ac:dyDescent="0.25">
      <c r="A107" s="12">
        <v>126</v>
      </c>
      <c r="B107" s="8" t="str">
        <f>VLOOKUP(A107,'Sets data'!$A$3:$C$9990,3,FALSE)</f>
        <v>Grace of the Ancients</v>
      </c>
      <c r="C107" s="8" t="str">
        <f>VLOOKUP(A107,'Sets data'!$A$3:$C$9990,2,FALSE)</f>
        <v>Anmut der Uralten</v>
      </c>
      <c r="G107" s="78" t="str">
        <f t="shared" si="1"/>
        <v/>
      </c>
    </row>
    <row r="108" spans="1:7" x14ac:dyDescent="0.25">
      <c r="A108" s="12">
        <v>127</v>
      </c>
      <c r="B108" s="8" t="str">
        <f>VLOOKUP(A108,'Sets data'!$A$3:$C$9990,3,FALSE)</f>
        <v>Deadly Strike</v>
      </c>
      <c r="C108" s="8" t="str">
        <f>VLOOKUP(A108,'Sets data'!$A$3:$C$9990,2,FALSE)</f>
        <v>Tödlicher Stoß</v>
      </c>
      <c r="G108" s="78" t="str">
        <f t="shared" si="1"/>
        <v/>
      </c>
    </row>
    <row r="109" spans="1:7" x14ac:dyDescent="0.25">
      <c r="A109" s="12">
        <v>128</v>
      </c>
      <c r="B109" s="8" t="str">
        <f>VLOOKUP(A109,'Sets data'!$A$3:$C$9990,3,FALSE)</f>
        <v>Blessing of the Potentates</v>
      </c>
      <c r="C109" s="8" t="str">
        <f>VLOOKUP(A109,'Sets data'!$A$3:$C$9990,2,FALSE)</f>
        <v>Segen des Potentaten</v>
      </c>
      <c r="G109" s="78" t="str">
        <f t="shared" si="1"/>
        <v/>
      </c>
    </row>
    <row r="110" spans="1:7" x14ac:dyDescent="0.25">
      <c r="A110" s="12">
        <v>129</v>
      </c>
      <c r="B110" s="8" t="str">
        <f>VLOOKUP(A110,'Sets data'!$A$3:$C$9990,3,FALSE)</f>
        <v>Vengeance Leech</v>
      </c>
      <c r="C110" s="8" t="str">
        <f>VLOOKUP(A110,'Sets data'!$A$3:$C$9990,2,FALSE)</f>
        <v>Saugende Vergeltung</v>
      </c>
      <c r="G110" s="78" t="str">
        <f t="shared" si="1"/>
        <v/>
      </c>
    </row>
    <row r="111" spans="1:7" x14ac:dyDescent="0.25">
      <c r="A111" s="12">
        <v>130</v>
      </c>
      <c r="B111" s="8" t="str">
        <f>VLOOKUP(A111,'Sets data'!$A$3:$C$9990,3,FALSE)</f>
        <v>Eagle Eye</v>
      </c>
      <c r="C111" s="8" t="str">
        <f>VLOOKUP(A111,'Sets data'!$A$3:$C$9990,2,FALSE)</f>
        <v>Adlerauge</v>
      </c>
      <c r="G111" s="78" t="str">
        <f t="shared" si="1"/>
        <v/>
      </c>
    </row>
    <row r="112" spans="1:7" x14ac:dyDescent="0.25">
      <c r="A112" s="12">
        <v>131</v>
      </c>
      <c r="B112" s="8" t="str">
        <f>VLOOKUP(A112,'Sets data'!$A$3:$C$9990,3,FALSE)</f>
        <v>Bastion of the Heartland</v>
      </c>
      <c r="C112" s="8" t="str">
        <f>VLOOKUP(A112,'Sets data'!$A$3:$C$9990,2,FALSE)</f>
        <v>Bastion des Herzlandes</v>
      </c>
      <c r="G112" s="78" t="str">
        <f t="shared" si="1"/>
        <v/>
      </c>
    </row>
    <row r="113" spans="1:7" x14ac:dyDescent="0.25">
      <c r="A113" s="12">
        <v>132</v>
      </c>
      <c r="B113" s="8" t="str">
        <f>VLOOKUP(A113,'Sets data'!$A$3:$C$9990,3,FALSE)</f>
        <v>Shield of the Valiant</v>
      </c>
      <c r="C113" s="8" t="str">
        <f>VLOOKUP(A113,'Sets data'!$A$3:$C$9990,2,FALSE)</f>
        <v>Schild des Tapferen</v>
      </c>
      <c r="G113" s="78" t="str">
        <f t="shared" si="1"/>
        <v/>
      </c>
    </row>
    <row r="114" spans="1:7" x14ac:dyDescent="0.25">
      <c r="A114" s="12">
        <v>133</v>
      </c>
      <c r="B114" s="8" t="str">
        <f>VLOOKUP(A114,'Sets data'!$A$3:$C$9990,3,FALSE)</f>
        <v>Buffer of the Swift</v>
      </c>
      <c r="C114" s="8" t="str">
        <f>VLOOKUP(A114,'Sets data'!$A$3:$C$9990,2,FALSE)</f>
        <v>Dämpfer des Geschwinden</v>
      </c>
      <c r="G114" s="78" t="str">
        <f t="shared" si="1"/>
        <v/>
      </c>
    </row>
    <row r="115" spans="1:7" x14ac:dyDescent="0.25">
      <c r="A115" s="12">
        <v>134</v>
      </c>
      <c r="B115" s="8" t="str">
        <f>VLOOKUP(A115,'Sets data'!$A$3:$C$9990,3,FALSE)</f>
        <v>Shroud of the Lich</v>
      </c>
      <c r="C115" s="8" t="str">
        <f>VLOOKUP(A115,'Sets data'!$A$3:$C$9990,2,FALSE)</f>
        <v>Tuch des Lich</v>
      </c>
      <c r="G115" s="78" t="str">
        <f t="shared" si="1"/>
        <v/>
      </c>
    </row>
    <row r="116" spans="1:7" x14ac:dyDescent="0.25">
      <c r="A116" s="12">
        <v>135</v>
      </c>
      <c r="B116" s="8" t="str">
        <f>VLOOKUP(A116,'Sets data'!$A$3:$C$9990,3,FALSE)</f>
        <v>Draugr's Heritage</v>
      </c>
      <c r="C116" s="8" t="str">
        <f>VLOOKUP(A116,'Sets data'!$A$3:$C$9990,2,FALSE)</f>
        <v>Erbe des Draugrs</v>
      </c>
      <c r="G116" s="78" t="str">
        <f t="shared" si="1"/>
        <v/>
      </c>
    </row>
    <row r="117" spans="1:7" x14ac:dyDescent="0.25">
      <c r="A117" s="12">
        <v>136</v>
      </c>
      <c r="B117" s="8" t="str">
        <f>VLOOKUP(A117,'Sets data'!$A$3:$C$9990,3,FALSE)</f>
        <v>Immortal Warrior</v>
      </c>
      <c r="C117" s="8" t="str">
        <f>VLOOKUP(A117,'Sets data'!$A$3:$C$9990,2,FALSE)</f>
        <v>Unsterblicher Krieger</v>
      </c>
      <c r="G117" s="78" t="str">
        <f t="shared" si="1"/>
        <v/>
      </c>
    </row>
    <row r="118" spans="1:7" x14ac:dyDescent="0.25">
      <c r="A118" s="12">
        <v>137</v>
      </c>
      <c r="B118" s="8" t="str">
        <f>VLOOKUP(A118,'Sets data'!$A$3:$C$9990,3,FALSE)</f>
        <v>Berserking Warrior</v>
      </c>
      <c r="C118" s="8" t="str">
        <f>VLOOKUP(A118,'Sets data'!$A$3:$C$9990,2,FALSE)</f>
        <v>Tobender Krieger</v>
      </c>
      <c r="G118" s="78" t="str">
        <f t="shared" si="1"/>
        <v/>
      </c>
    </row>
    <row r="119" spans="1:7" x14ac:dyDescent="0.25">
      <c r="A119" s="12">
        <v>138</v>
      </c>
      <c r="B119" s="8" t="str">
        <f>VLOOKUP(A119,'Sets data'!$A$3:$C$9990,3,FALSE)</f>
        <v>Defending Warrior</v>
      </c>
      <c r="C119" s="8" t="str">
        <f>VLOOKUP(A119,'Sets data'!$A$3:$C$9990,2,FALSE)</f>
        <v>Verteidigender Krieger</v>
      </c>
      <c r="G119" s="78" t="str">
        <f t="shared" si="1"/>
        <v/>
      </c>
    </row>
    <row r="120" spans="1:7" x14ac:dyDescent="0.25">
      <c r="A120" s="12">
        <v>139</v>
      </c>
      <c r="B120" s="8" t="str">
        <f>VLOOKUP(A120,'Sets data'!$A$3:$C$9990,3,FALSE)</f>
        <v>Wise Mage</v>
      </c>
      <c r="C120" s="8" t="str">
        <f>VLOOKUP(A120,'Sets data'!$A$3:$C$9990,2,FALSE)</f>
        <v>Weiser Magier</v>
      </c>
      <c r="G120" s="78" t="str">
        <f t="shared" si="1"/>
        <v/>
      </c>
    </row>
    <row r="121" spans="1:7" x14ac:dyDescent="0.25">
      <c r="A121" s="12">
        <v>140</v>
      </c>
      <c r="B121" s="8" t="str">
        <f>VLOOKUP(A121,'Sets data'!$A$3:$C$9990,3,FALSE)</f>
        <v>Destructive Mage</v>
      </c>
      <c r="C121" s="8" t="str">
        <f>VLOOKUP(A121,'Sets data'!$A$3:$C$9990,2,FALSE)</f>
        <v>Zerstörerischer Magier</v>
      </c>
      <c r="G121" s="78" t="str">
        <f t="shared" si="1"/>
        <v/>
      </c>
    </row>
    <row r="122" spans="1:7" x14ac:dyDescent="0.25">
      <c r="A122" s="12">
        <v>141</v>
      </c>
      <c r="B122" s="8" t="str">
        <f>VLOOKUP(A122,'Sets data'!$A$3:$C$9990,3,FALSE)</f>
        <v>Healing Mage</v>
      </c>
      <c r="C122" s="8" t="str">
        <f>VLOOKUP(A122,'Sets data'!$A$3:$C$9990,2,FALSE)</f>
        <v>Heilender Magier</v>
      </c>
      <c r="G122" s="78" t="str">
        <f t="shared" si="1"/>
        <v/>
      </c>
    </row>
    <row r="123" spans="1:7" x14ac:dyDescent="0.25">
      <c r="A123" s="12">
        <v>142</v>
      </c>
      <c r="B123" s="8" t="str">
        <f>VLOOKUP(A123,'Sets data'!$A$3:$C$9990,3,FALSE)</f>
        <v>Quick Serpent</v>
      </c>
      <c r="C123" s="8" t="str">
        <f>VLOOKUP(A123,'Sets data'!$A$3:$C$9990,2,FALSE)</f>
        <v>Flinke Schlange</v>
      </c>
      <c r="G123" s="78" t="str">
        <f t="shared" si="1"/>
        <v/>
      </c>
    </row>
    <row r="124" spans="1:7" x14ac:dyDescent="0.25">
      <c r="A124" s="12">
        <v>143</v>
      </c>
      <c r="B124" s="8" t="str">
        <f>VLOOKUP(A124,'Sets data'!$A$3:$C$9990,3,FALSE)</f>
        <v>Poisonous Serpent</v>
      </c>
      <c r="C124" s="8" t="str">
        <f>VLOOKUP(A124,'Sets data'!$A$3:$C$9990,2,FALSE)</f>
        <v>Giftschlange</v>
      </c>
      <c r="G124" s="78" t="str">
        <f t="shared" si="1"/>
        <v/>
      </c>
    </row>
    <row r="125" spans="1:7" x14ac:dyDescent="0.25">
      <c r="A125" s="12">
        <v>144</v>
      </c>
      <c r="B125" s="8" t="str">
        <f>VLOOKUP(A125,'Sets data'!$A$3:$C$9990,3,FALSE)</f>
        <v>Twice-Fanged Serpent</v>
      </c>
      <c r="C125" s="8" t="str">
        <f>VLOOKUP(A125,'Sets data'!$A$3:$C$9990,2,FALSE)</f>
        <v>Doppelzüngige Schlange</v>
      </c>
      <c r="G125" s="78" t="str">
        <f t="shared" si="1"/>
        <v/>
      </c>
    </row>
    <row r="126" spans="1:7" x14ac:dyDescent="0.25">
      <c r="A126" s="12">
        <v>145</v>
      </c>
      <c r="B126" s="8" t="str">
        <f>VLOOKUP(A126,'Sets data'!$A$3:$C$9990,3,FALSE)</f>
        <v>Way of Fire</v>
      </c>
      <c r="C126" s="8" t="str">
        <f>VLOOKUP(A126,'Sets data'!$A$3:$C$9990,2,FALSE)</f>
        <v>Weg des Feuers</v>
      </c>
      <c r="G126" s="78" t="str">
        <f t="shared" si="1"/>
        <v/>
      </c>
    </row>
    <row r="127" spans="1:7" x14ac:dyDescent="0.25">
      <c r="A127" s="12">
        <v>146</v>
      </c>
      <c r="B127" s="8" t="str">
        <f>VLOOKUP(A127,'Sets data'!$A$3:$C$9990,3,FALSE)</f>
        <v>Way of Air</v>
      </c>
      <c r="C127" s="8" t="str">
        <f>VLOOKUP(A127,'Sets data'!$A$3:$C$9990,2,FALSE)</f>
        <v>Weg der Luft</v>
      </c>
      <c r="G127" s="78" t="str">
        <f t="shared" si="1"/>
        <v/>
      </c>
    </row>
    <row r="128" spans="1:7" ht="240" x14ac:dyDescent="0.25">
      <c r="A128" s="12">
        <v>147</v>
      </c>
      <c r="B128" s="8" t="str">
        <f>VLOOKUP(A128,'Sets data'!$A$3:$C$9990,3,FALSE)</f>
        <v>Way of Martial Knowledge</v>
      </c>
      <c r="C128" s="8" t="str">
        <f>VLOOKUP(A128,'Sets data'!$A$3:$C$9990,2,FALSE)</f>
        <v>Weg der Kampfkunst</v>
      </c>
      <c r="D128" s="23" t="s">
        <v>2458</v>
      </c>
      <c r="G128" s="7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data'!$A$3:$C$9990,3,FALSE)</f>
        <v>Way of the Arena</v>
      </c>
      <c r="C129" s="8" t="str">
        <f>VLOOKUP(A129,'Sets data'!$A$3:$C$9990,2,FALSE)</f>
        <v>Weg der Arena</v>
      </c>
      <c r="G129" s="78" t="str">
        <f t="shared" si="2"/>
        <v/>
      </c>
    </row>
    <row r="130" spans="1:7" x14ac:dyDescent="0.25">
      <c r="A130" s="12">
        <v>155</v>
      </c>
      <c r="B130" s="8" t="str">
        <f>VLOOKUP(A130,'Sets data'!$A$3:$C$9990,3,FALSE)</f>
        <v>Undaunted Bastion</v>
      </c>
      <c r="C130" s="8" t="str">
        <f>VLOOKUP(A130,'Sets data'!$A$3:$C$9990,2,FALSE)</f>
        <v>Unerschrockenen-Bastion</v>
      </c>
      <c r="G130" s="78" t="str">
        <f t="shared" si="2"/>
        <v/>
      </c>
    </row>
    <row r="131" spans="1:7" x14ac:dyDescent="0.25">
      <c r="A131" s="12">
        <v>156</v>
      </c>
      <c r="B131" s="8" t="str">
        <f>VLOOKUP(A131,'Sets data'!$A$3:$C$9990,3,FALSE)</f>
        <v>Undaunted Infiltrator</v>
      </c>
      <c r="C131" s="8" t="str">
        <f>VLOOKUP(A131,'Sets data'!$A$3:$C$9990,2,FALSE)</f>
        <v>Unerschrockener Infiltrator</v>
      </c>
      <c r="G131" s="78" t="str">
        <f t="shared" si="2"/>
        <v/>
      </c>
    </row>
    <row r="132" spans="1:7" x14ac:dyDescent="0.25">
      <c r="A132" s="12">
        <v>157</v>
      </c>
      <c r="B132" s="8" t="str">
        <f>VLOOKUP(A132,'Sets data'!$A$3:$C$9990,3,FALSE)</f>
        <v>Undaunted Unweaver</v>
      </c>
      <c r="C132" s="8" t="str">
        <f>VLOOKUP(A132,'Sets data'!$A$3:$C$9990,2,FALSE)</f>
        <v>Unerschrockener Entflechter</v>
      </c>
      <c r="G132" s="78" t="str">
        <f t="shared" si="2"/>
        <v/>
      </c>
    </row>
    <row r="133" spans="1:7" x14ac:dyDescent="0.25">
      <c r="A133" s="12">
        <v>158</v>
      </c>
      <c r="B133" s="8" t="str">
        <f>VLOOKUP(A133,'Sets data'!$A$3:$C$9990,3,FALSE)</f>
        <v>Embershield</v>
      </c>
      <c r="C133" s="8" t="str">
        <f>VLOOKUP(A133,'Sets data'!$A$3:$C$9990,2,FALSE)</f>
        <v>Glutschild</v>
      </c>
      <c r="G133" s="78" t="str">
        <f t="shared" si="2"/>
        <v/>
      </c>
    </row>
    <row r="134" spans="1:7" x14ac:dyDescent="0.25">
      <c r="A134" s="12">
        <v>159</v>
      </c>
      <c r="B134" s="8" t="str">
        <f>VLOOKUP(A134,'Sets data'!$A$3:$C$9990,3,FALSE)</f>
        <v>Sunderflame</v>
      </c>
      <c r="C134" s="8" t="str">
        <f>VLOOKUP(A134,'Sets data'!$A$3:$C$9990,2,FALSE)</f>
        <v>Trennflamme</v>
      </c>
      <c r="G134" s="78" t="str">
        <f t="shared" si="2"/>
        <v/>
      </c>
    </row>
    <row r="135" spans="1:7" ht="105" x14ac:dyDescent="0.25">
      <c r="A135" s="12">
        <v>160</v>
      </c>
      <c r="B135" s="8" t="str">
        <f>VLOOKUP(A135,'Sets data'!$A$3:$C$9990,3,FALSE)</f>
        <v>Burning Spellweave</v>
      </c>
      <c r="C135" s="8" t="str">
        <f>VLOOKUP(A135,'Sets data'!$A$3:$C$9990,2,FALSE)</f>
        <v>Branntzauberweber</v>
      </c>
      <c r="D135" s="23" t="s">
        <v>2456</v>
      </c>
      <c r="G135" s="7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data'!$A$3:$C$9990,3,FALSE)</f>
        <v>Twice-Born Star</v>
      </c>
      <c r="C136" s="8" t="str">
        <f>VLOOKUP(A136,'Sets data'!$A$3:$C$9990,2,FALSE)</f>
        <v>Doppelstern</v>
      </c>
      <c r="G136" s="78" t="str">
        <f t="shared" si="2"/>
        <v/>
      </c>
    </row>
    <row r="137" spans="1:7" x14ac:dyDescent="0.25">
      <c r="A137" s="5">
        <v>162</v>
      </c>
      <c r="B137" s="8" t="str">
        <f>VLOOKUP(A137,'Sets data'!$A$3:$C$9990,3,FALSE)</f>
        <v>Spawn of Mephala</v>
      </c>
      <c r="C137" s="8" t="str">
        <f>VLOOKUP(A137,'Sets data'!$A$3:$C$9990,2,FALSE)</f>
        <v>Mephalas Brut</v>
      </c>
      <c r="G137" s="78" t="str">
        <f t="shared" si="2"/>
        <v/>
      </c>
    </row>
    <row r="138" spans="1:7" x14ac:dyDescent="0.25">
      <c r="A138" s="5">
        <v>163</v>
      </c>
      <c r="B138" s="8" t="str">
        <f>VLOOKUP(A138,'Sets data'!$A$3:$C$9990,3,FALSE)</f>
        <v>Blood Spawn</v>
      </c>
      <c r="C138" s="8" t="str">
        <f>VLOOKUP(A138,'Sets data'!$A$3:$C$9990,2,FALSE)</f>
        <v>Blutbrut</v>
      </c>
      <c r="G138" s="78" t="str">
        <f t="shared" si="2"/>
        <v/>
      </c>
    </row>
    <row r="139" spans="1:7" x14ac:dyDescent="0.25">
      <c r="A139" s="5">
        <v>164</v>
      </c>
      <c r="B139" s="8" t="str">
        <f>VLOOKUP(A139,'Sets data'!$A$3:$C$9990,3,FALSE)</f>
        <v>Lord Warden</v>
      </c>
      <c r="C139" s="8" t="str">
        <f>VLOOKUP(A139,'Sets data'!$A$3:$C$9990,2,FALSE)</f>
        <v>Hochwärter</v>
      </c>
      <c r="G139" s="78" t="str">
        <f t="shared" si="2"/>
        <v/>
      </c>
    </row>
    <row r="140" spans="1:7" x14ac:dyDescent="0.25">
      <c r="A140" s="5">
        <v>165</v>
      </c>
      <c r="B140" s="8" t="str">
        <f>VLOOKUP(A140,'Sets data'!$A$3:$C$9990,3,FALSE)</f>
        <v>Scourge Harvester</v>
      </c>
      <c r="C140" s="8" t="str">
        <f>VLOOKUP(A140,'Sets data'!$A$3:$C$9990,2,FALSE)</f>
        <v>Geißelernter</v>
      </c>
      <c r="G140" s="78" t="str">
        <f t="shared" si="2"/>
        <v/>
      </c>
    </row>
    <row r="141" spans="1:7"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2457</v>
      </c>
      <c r="G142" s="7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data'!$A$3:$C$9990,3,FALSE)</f>
        <v>Nerien'eth</v>
      </c>
      <c r="C143" s="8" t="str">
        <f>VLOOKUP(A143,'Sets data'!$A$3:$C$9990,2,FALSE)</f>
        <v>Nerien'eth</v>
      </c>
      <c r="G143" s="78" t="str">
        <f t="shared" si="2"/>
        <v/>
      </c>
    </row>
    <row r="144" spans="1:7" x14ac:dyDescent="0.25">
      <c r="A144" s="5">
        <v>169</v>
      </c>
      <c r="B144" s="8" t="str">
        <f>VLOOKUP(A144,'Sets data'!$A$3:$C$9990,3,FALSE)</f>
        <v>Valkyn Skoria</v>
      </c>
      <c r="C144" s="8" t="str">
        <f>VLOOKUP(A144,'Sets data'!$A$3:$C$9990,2,FALSE)</f>
        <v>Valkyn Skoria</v>
      </c>
      <c r="G144" s="78" t="str">
        <f t="shared" si="2"/>
        <v/>
      </c>
    </row>
    <row r="145" spans="1:7" x14ac:dyDescent="0.25">
      <c r="A145" s="5">
        <v>170</v>
      </c>
      <c r="B145" s="8" t="str">
        <f>VLOOKUP(A145,'Sets data'!$A$3:$C$9990,3,FALSE)</f>
        <v>Maw of the Infernal</v>
      </c>
      <c r="C145" s="8" t="str">
        <f>VLOOKUP(A145,'Sets data'!$A$3:$C$9990,2,FALSE)</f>
        <v>Schlund des Infernalen</v>
      </c>
      <c r="G145" s="78" t="str">
        <f t="shared" si="2"/>
        <v/>
      </c>
    </row>
    <row r="146" spans="1:7" x14ac:dyDescent="0.25">
      <c r="A146" s="12">
        <v>171</v>
      </c>
      <c r="B146" s="8" t="str">
        <f>VLOOKUP(A146,'Sets data'!$A$3:$C$9990,3,FALSE)</f>
        <v>Eternal Warrior</v>
      </c>
      <c r="C146" s="8" t="str">
        <f>VLOOKUP(A146,'Sets data'!$A$3:$C$9990,2,FALSE)</f>
        <v>Ewiger Krieger</v>
      </c>
      <c r="G146" s="78" t="str">
        <f t="shared" si="2"/>
        <v/>
      </c>
    </row>
    <row r="147" spans="1:7" x14ac:dyDescent="0.25">
      <c r="A147" s="12">
        <v>172</v>
      </c>
      <c r="B147" s="8" t="str">
        <f>VLOOKUP(A147,'Sets data'!$A$3:$C$9990,3,FALSE)</f>
        <v>Infallible Mage</v>
      </c>
      <c r="C147" s="8" t="str">
        <f>VLOOKUP(A147,'Sets data'!$A$3:$C$9990,2,FALSE)</f>
        <v>Unfehlbare Magierin</v>
      </c>
      <c r="G147" s="78" t="str">
        <f t="shared" si="2"/>
        <v/>
      </c>
    </row>
    <row r="148" spans="1:7" x14ac:dyDescent="0.25">
      <c r="A148" s="12">
        <v>173</v>
      </c>
      <c r="B148" s="8" t="str">
        <f>VLOOKUP(A148,'Sets data'!$A$3:$C$9990,3,FALSE)</f>
        <v>Vicious Serpent</v>
      </c>
      <c r="C148" s="8" t="str">
        <f>VLOOKUP(A148,'Sets data'!$A$3:$C$9990,2,FALSE)</f>
        <v>Boshafte Schlange</v>
      </c>
      <c r="G148" s="78" t="str">
        <f t="shared" si="2"/>
        <v/>
      </c>
    </row>
    <row r="149" spans="1:7" x14ac:dyDescent="0.25">
      <c r="A149" s="5">
        <v>176</v>
      </c>
      <c r="B149" s="8" t="str">
        <f>VLOOKUP(A149,'Sets data'!$A$3:$C$9990,3,FALSE)</f>
        <v>Noble's Conquest</v>
      </c>
      <c r="C149" s="8" t="str">
        <f>VLOOKUP(A149,'Sets data'!$A$3:$C$9990,2,FALSE)</f>
        <v>Adelssieg</v>
      </c>
      <c r="G149" s="78" t="str">
        <f t="shared" si="2"/>
        <v/>
      </c>
    </row>
    <row r="150" spans="1:7" x14ac:dyDescent="0.25">
      <c r="A150" s="5">
        <v>177</v>
      </c>
      <c r="B150" s="8" t="str">
        <f>VLOOKUP(A150,'Sets data'!$A$3:$C$9990,3,FALSE)</f>
        <v>Redistributor</v>
      </c>
      <c r="C150" s="8" t="str">
        <f>VLOOKUP(A150,'Sets data'!$A$3:$C$9990,2,FALSE)</f>
        <v>Umverteilung</v>
      </c>
      <c r="G150" s="78" t="str">
        <f t="shared" si="2"/>
        <v/>
      </c>
    </row>
    <row r="151" spans="1:7" x14ac:dyDescent="0.25">
      <c r="A151" s="5">
        <v>178</v>
      </c>
      <c r="B151" s="8" t="str">
        <f>VLOOKUP(A151,'Sets data'!$A$3:$C$9990,3,FALSE)</f>
        <v>Armor Master</v>
      </c>
      <c r="C151" s="8" t="str">
        <f>VLOOKUP(A151,'Sets data'!$A$3:$C$9990,2,FALSE)</f>
        <v>Rüstungsmeister</v>
      </c>
      <c r="G151" s="78" t="str">
        <f t="shared" si="2"/>
        <v/>
      </c>
    </row>
    <row r="152" spans="1:7" x14ac:dyDescent="0.25">
      <c r="A152" s="12">
        <v>179</v>
      </c>
      <c r="B152" s="8" t="str">
        <f>VLOOKUP(A152,'Sets data'!$A$3:$C$9990,3,FALSE)</f>
        <v>Black Rose</v>
      </c>
      <c r="C152" s="8" t="str">
        <f>VLOOKUP(A152,'Sets data'!$A$3:$C$9990,2,FALSE)</f>
        <v>Schwarze Rose</v>
      </c>
      <c r="G152" s="78" t="str">
        <f t="shared" si="2"/>
        <v/>
      </c>
    </row>
    <row r="153" spans="1:7" ht="90" x14ac:dyDescent="0.25">
      <c r="A153" s="12">
        <v>180</v>
      </c>
      <c r="B153" s="8" t="str">
        <f>VLOOKUP(A153,'Sets data'!$A$3:$C$9990,3,FALSE)</f>
        <v>Powerful Assault</v>
      </c>
      <c r="C153" s="8" t="str">
        <f>VLOOKUP(A153,'Sets data'!$A$3:$C$9990,2,FALSE)</f>
        <v>Kraftvoller Ansturm</v>
      </c>
      <c r="D153" s="23" t="s">
        <v>2459</v>
      </c>
      <c r="G153" s="7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data'!$A$3:$C$9990,3,FALSE)</f>
        <v>Meritorious Service</v>
      </c>
      <c r="C154" s="8" t="str">
        <f>VLOOKUP(A154,'Sets data'!$A$3:$C$9990,2,FALSE)</f>
        <v>Meritorischer Dienst</v>
      </c>
      <c r="D154" s="23" t="s">
        <v>2460</v>
      </c>
      <c r="G154" s="7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data'!$A$3:$C$9990,3,FALSE)</f>
        <v>Molag Kena</v>
      </c>
      <c r="C155" s="8" t="str">
        <f>VLOOKUP(A155,'Sets data'!$A$3:$C$9990,2,FALSE)</f>
        <v>Molag Kena</v>
      </c>
      <c r="G155" s="78" t="str">
        <f t="shared" si="2"/>
        <v/>
      </c>
    </row>
    <row r="156" spans="1:7" x14ac:dyDescent="0.25">
      <c r="A156" s="12">
        <v>184</v>
      </c>
      <c r="B156" s="8" t="str">
        <f>VLOOKUP(A156,'Sets data'!$A$3:$C$9990,3,FALSE)</f>
        <v>Brands of Imperium</v>
      </c>
      <c r="C156" s="8" t="str">
        <f>VLOOKUP(A156,'Sets data'!$A$3:$C$9990,2,FALSE)</f>
        <v>Male des Kaiserreichs</v>
      </c>
      <c r="G156" s="78" t="str">
        <f t="shared" si="2"/>
        <v/>
      </c>
    </row>
    <row r="157" spans="1:7" ht="105" x14ac:dyDescent="0.25">
      <c r="A157" s="12">
        <v>185</v>
      </c>
      <c r="B157" s="8" t="str">
        <f>VLOOKUP(A157,'Sets data'!$A$3:$C$9990,3,FALSE)</f>
        <v>Spell Power Cure</v>
      </c>
      <c r="C157" s="8" t="str">
        <f>VLOOKUP(A157,'Sets data'!$A$3:$C$9990,2,FALSE)</f>
        <v>Magiekraftheilung</v>
      </c>
      <c r="D157" s="23" t="s">
        <v>2553</v>
      </c>
      <c r="G157" s="7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data'!$A$3:$C$9990,3,FALSE)</f>
        <v>Jolting Arms</v>
      </c>
      <c r="C158" s="8" t="str">
        <f>VLOOKUP(A158,'Sets data'!$A$3:$C$9990,2,FALSE)</f>
        <v>Rüttelnde Rüstung</v>
      </c>
      <c r="G158" s="78" t="str">
        <f t="shared" si="2"/>
        <v/>
      </c>
    </row>
    <row r="159" spans="1:7" x14ac:dyDescent="0.25">
      <c r="A159" s="12">
        <v>187</v>
      </c>
      <c r="B159" s="8" t="str">
        <f>VLOOKUP(A159,'Sets data'!$A$3:$C$9990,3,FALSE)</f>
        <v>Swamp Raider</v>
      </c>
      <c r="C159" s="8" t="str">
        <f>VLOOKUP(A159,'Sets data'!$A$3:$C$9990,2,FALSE)</f>
        <v>Sumpfräuber</v>
      </c>
      <c r="G159" s="78" t="str">
        <f t="shared" si="2"/>
        <v/>
      </c>
    </row>
    <row r="160" spans="1:7" x14ac:dyDescent="0.25">
      <c r="A160" s="12">
        <v>188</v>
      </c>
      <c r="B160" s="8" t="str">
        <f>VLOOKUP(A160,'Sets data'!$A$3:$C$9990,3,FALSE)</f>
        <v>Storm Master</v>
      </c>
      <c r="C160" s="8" t="str">
        <f>VLOOKUP(A160,'Sets data'!$A$3:$C$9990,2,FALSE)</f>
        <v>Sturmmeister</v>
      </c>
      <c r="G160" s="78" t="str">
        <f t="shared" si="2"/>
        <v/>
      </c>
    </row>
    <row r="161" spans="1:7" x14ac:dyDescent="0.25">
      <c r="A161" s="12">
        <v>190</v>
      </c>
      <c r="B161" s="8" t="str">
        <f>VLOOKUP(A161,'Sets data'!$A$3:$C$9990,3,FALSE)</f>
        <v>Scathing Mage</v>
      </c>
      <c r="C161" s="8" t="str">
        <f>VLOOKUP(A161,'Sets data'!$A$3:$C$9990,2,FALSE)</f>
        <v>Verletzender Magier</v>
      </c>
      <c r="G161" s="78" t="str">
        <f t="shared" si="2"/>
        <v/>
      </c>
    </row>
    <row r="162" spans="1:7" x14ac:dyDescent="0.25">
      <c r="A162" s="12">
        <v>193</v>
      </c>
      <c r="B162" s="8" t="str">
        <f>VLOOKUP(A162,'Sets data'!$A$3:$C$9990,3,FALSE)</f>
        <v>Overwhelming Surge</v>
      </c>
      <c r="C162" s="8" t="str">
        <f>VLOOKUP(A162,'Sets data'!$A$3:$C$9990,2,FALSE)</f>
        <v>Überwältigende Woge</v>
      </c>
      <c r="G162" s="78" t="str">
        <f t="shared" si="2"/>
        <v/>
      </c>
    </row>
    <row r="163" spans="1:7" x14ac:dyDescent="0.25">
      <c r="A163" s="12">
        <v>194</v>
      </c>
      <c r="B163" s="8" t="str">
        <f>VLOOKUP(A163,'Sets data'!$A$3:$C$9990,3,FALSE)</f>
        <v>Combat Physician</v>
      </c>
      <c r="C163" s="8" t="str">
        <f>VLOOKUP(A163,'Sets data'!$A$3:$C$9990,2,FALSE)</f>
        <v>Feldarzt</v>
      </c>
      <c r="G163" s="78" t="str">
        <f t="shared" si="2"/>
        <v/>
      </c>
    </row>
    <row r="164" spans="1:7" x14ac:dyDescent="0.25">
      <c r="A164" s="12">
        <v>195</v>
      </c>
      <c r="B164" s="8" t="str">
        <f>VLOOKUP(A164,'Sets data'!$A$3:$C$9990,3,FALSE)</f>
        <v>Sheer Venom</v>
      </c>
      <c r="C164" s="8" t="str">
        <f>VLOOKUP(A164,'Sets data'!$A$3:$C$9990,2,FALSE)</f>
        <v>Reingift</v>
      </c>
      <c r="G164" s="78" t="str">
        <f t="shared" si="2"/>
        <v/>
      </c>
    </row>
    <row r="165" spans="1:7" x14ac:dyDescent="0.25">
      <c r="A165" s="12">
        <v>196</v>
      </c>
      <c r="B165" s="8" t="str">
        <f>VLOOKUP(A165,'Sets data'!$A$3:$C$9990,3,FALSE)</f>
        <v>Leeching Plate</v>
      </c>
      <c r="C165" s="8" t="str">
        <f>VLOOKUP(A165,'Sets data'!$A$3:$C$9990,2,FALSE)</f>
        <v>Auslaugende Rüstung</v>
      </c>
      <c r="G165" s="78" t="str">
        <f t="shared" si="2"/>
        <v/>
      </c>
    </row>
    <row r="166" spans="1:7" x14ac:dyDescent="0.25">
      <c r="A166" s="12">
        <v>197</v>
      </c>
      <c r="B166" s="8" t="str">
        <f>VLOOKUP(A166,'Sets data'!$A$3:$C$9990,3,FALSE)</f>
        <v>Tormentor</v>
      </c>
      <c r="C166" s="8" t="str">
        <f>VLOOKUP(A166,'Sets data'!$A$3:$C$9990,2,FALSE)</f>
        <v>Quälender</v>
      </c>
      <c r="G166" s="78" t="str">
        <f t="shared" si="2"/>
        <v/>
      </c>
    </row>
    <row r="167" spans="1:7" x14ac:dyDescent="0.25">
      <c r="A167" s="12">
        <v>198</v>
      </c>
      <c r="B167" s="8" t="str">
        <f>VLOOKUP(A167,'Sets data'!$A$3:$C$9990,3,FALSE)</f>
        <v>Essence Thief</v>
      </c>
      <c r="C167" s="8" t="str">
        <f>VLOOKUP(A167,'Sets data'!$A$3:$C$9990,2,FALSE)</f>
        <v>Essenzdieb</v>
      </c>
      <c r="G167" s="78" t="str">
        <f t="shared" si="2"/>
        <v/>
      </c>
    </row>
    <row r="168" spans="1:7" x14ac:dyDescent="0.25">
      <c r="A168" s="12">
        <v>199</v>
      </c>
      <c r="B168" s="8" t="str">
        <f>VLOOKUP(A168,'Sets data'!$A$3:$C$9990,3,FALSE)</f>
        <v>Shield Breaker</v>
      </c>
      <c r="C168" s="8" t="str">
        <f>VLOOKUP(A168,'Sets data'!$A$3:$C$9990,2,FALSE)</f>
        <v>Schildbrecher</v>
      </c>
      <c r="G168" s="78" t="str">
        <f t="shared" si="2"/>
        <v/>
      </c>
    </row>
    <row r="169" spans="1:7" x14ac:dyDescent="0.25">
      <c r="A169" s="12">
        <v>200</v>
      </c>
      <c r="B169" s="8" t="str">
        <f>VLOOKUP(A169,'Sets data'!$A$3:$C$9990,3,FALSE)</f>
        <v>Phoenix</v>
      </c>
      <c r="C169" s="8" t="str">
        <f>VLOOKUP(A169,'Sets data'!$A$3:$C$9990,2,FALSE)</f>
        <v>Phönix</v>
      </c>
      <c r="G169" s="78" t="str">
        <f t="shared" si="2"/>
        <v/>
      </c>
    </row>
    <row r="170" spans="1:7" x14ac:dyDescent="0.25">
      <c r="A170" s="12">
        <v>201</v>
      </c>
      <c r="B170" s="8" t="str">
        <f>VLOOKUP(A170,'Sets data'!$A$3:$C$9990,3,FALSE)</f>
        <v>Reactive Armor</v>
      </c>
      <c r="C170" s="8" t="str">
        <f>VLOOKUP(A170,'Sets data'!$A$3:$C$9990,2,FALSE)</f>
        <v>Reaktive Rüstung</v>
      </c>
      <c r="G170" s="78" t="str">
        <f t="shared" si="2"/>
        <v/>
      </c>
    </row>
    <row r="171" spans="1:7" x14ac:dyDescent="0.25">
      <c r="A171" s="12">
        <v>204</v>
      </c>
      <c r="B171" s="8" t="str">
        <f>VLOOKUP(A171,'Sets data'!$A$3:$C$9990,3,FALSE)</f>
        <v>Endurance</v>
      </c>
      <c r="C171" s="8" t="str">
        <f>VLOOKUP(A171,'Sets data'!$A$3:$C$9990,2,FALSE)</f>
        <v>Beständigkeit</v>
      </c>
      <c r="G171" s="78" t="str">
        <f t="shared" si="2"/>
        <v/>
      </c>
    </row>
    <row r="172" spans="1:7" x14ac:dyDescent="0.25">
      <c r="A172" s="12">
        <v>205</v>
      </c>
      <c r="B172" s="8" t="str">
        <f>VLOOKUP(A172,'Sets data'!$A$3:$C$9990,3,FALSE)</f>
        <v>Willpower</v>
      </c>
      <c r="C172" s="8" t="str">
        <f>VLOOKUP(A172,'Sets data'!$A$3:$C$9990,2,FALSE)</f>
        <v>Willenskraft</v>
      </c>
      <c r="G172" s="78" t="str">
        <f t="shared" si="2"/>
        <v/>
      </c>
    </row>
    <row r="173" spans="1:7" x14ac:dyDescent="0.25">
      <c r="A173" s="12">
        <v>206</v>
      </c>
      <c r="B173" s="8" t="str">
        <f>VLOOKUP(A173,'Sets data'!$A$3:$C$9990,3,FALSE)</f>
        <v>Agility</v>
      </c>
      <c r="C173" s="8" t="str">
        <f>VLOOKUP(A173,'Sets data'!$A$3:$C$9990,2,FALSE)</f>
        <v>Agilität</v>
      </c>
      <c r="G173" s="78" t="str">
        <f t="shared" si="2"/>
        <v/>
      </c>
    </row>
    <row r="174" spans="1:7" x14ac:dyDescent="0.25">
      <c r="A174" s="5">
        <v>207</v>
      </c>
      <c r="B174" s="8" t="str">
        <f>VLOOKUP(A174,'Sets data'!$A$3:$C$9990,3,FALSE)</f>
        <v>Law of Julianos</v>
      </c>
      <c r="C174" s="8" t="str">
        <f>VLOOKUP(A174,'Sets data'!$A$3:$C$9990,2,FALSE)</f>
        <v>Gesetz von Julianos</v>
      </c>
      <c r="G174" s="78" t="str">
        <f t="shared" si="2"/>
        <v/>
      </c>
    </row>
    <row r="175" spans="1:7" x14ac:dyDescent="0.25">
      <c r="A175" s="5">
        <v>208</v>
      </c>
      <c r="B175" s="8" t="str">
        <f>VLOOKUP(A175,'Sets data'!$A$3:$C$9990,3,FALSE)</f>
        <v>Trial by Fire</v>
      </c>
      <c r="C175" s="8" t="str">
        <f>VLOOKUP(A175,'Sets data'!$A$3:$C$9990,2,FALSE)</f>
        <v>Feuertaufe</v>
      </c>
      <c r="G175" s="78" t="str">
        <f t="shared" si="2"/>
        <v/>
      </c>
    </row>
    <row r="176" spans="1:7" x14ac:dyDescent="0.25">
      <c r="A176" s="24">
        <v>209</v>
      </c>
      <c r="B176" s="8" t="str">
        <f>VLOOKUP(A176,'Sets data'!$A$3:$C$9990,3,FALSE)</f>
        <v>Armor of the Code</v>
      </c>
      <c r="C176" s="8" t="str">
        <f>VLOOKUP(A176,'Sets data'!$A$3:$C$9990,2,FALSE)</f>
        <v>Armor of the Code</v>
      </c>
      <c r="G176" s="78" t="str">
        <f t="shared" si="2"/>
        <v/>
      </c>
    </row>
    <row r="177" spans="1:7" x14ac:dyDescent="0.25">
      <c r="A177" s="12">
        <v>210</v>
      </c>
      <c r="B177" s="8" t="str">
        <f>VLOOKUP(A177,'Sets data'!$A$3:$C$9990,3,FALSE)</f>
        <v>Mark of the Pariah</v>
      </c>
      <c r="C177" s="8" t="str">
        <f>VLOOKUP(A177,'Sets data'!$A$3:$C$9990,2,FALSE)</f>
        <v>Zeichen des Ausgestoßenen</v>
      </c>
      <c r="G177" s="78" t="str">
        <f t="shared" si="2"/>
        <v/>
      </c>
    </row>
    <row r="178" spans="1:7" ht="105" x14ac:dyDescent="0.25">
      <c r="A178" s="12">
        <v>211</v>
      </c>
      <c r="B178" s="8" t="str">
        <f>VLOOKUP(A178,'Sets data'!$A$3:$C$9990,3,FALSE)</f>
        <v>Permafrost</v>
      </c>
      <c r="C178" s="8" t="str">
        <f>VLOOKUP(A178,'Sets data'!$A$3:$C$9990,2,FALSE)</f>
        <v>Permafrost</v>
      </c>
      <c r="D178" s="23" t="s">
        <v>2549</v>
      </c>
      <c r="G178" s="7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data'!$A$3:$C$9990,3,FALSE)</f>
        <v>Briarheart</v>
      </c>
      <c r="C179" s="8" t="str">
        <f>VLOOKUP(A179,'Sets data'!$A$3:$C$9990,2,FALSE)</f>
        <v>Dornenherz</v>
      </c>
      <c r="G179" s="78" t="str">
        <f t="shared" si="2"/>
        <v/>
      </c>
    </row>
    <row r="180" spans="1:7" x14ac:dyDescent="0.25">
      <c r="A180" s="12">
        <v>213</v>
      </c>
      <c r="B180" s="8" t="str">
        <f>VLOOKUP(A180,'Sets data'!$A$3:$C$9990,3,FALSE)</f>
        <v>Glorious Defender</v>
      </c>
      <c r="C180" s="8" t="str">
        <f>VLOOKUP(A180,'Sets data'!$A$3:$C$9990,2,FALSE)</f>
        <v>Ruhmreicher Verteidiger</v>
      </c>
      <c r="G180" s="78" t="str">
        <f t="shared" si="2"/>
        <v/>
      </c>
    </row>
    <row r="181" spans="1:7" x14ac:dyDescent="0.25">
      <c r="A181" s="12">
        <v>214</v>
      </c>
      <c r="B181" s="8" t="str">
        <f>VLOOKUP(A181,'Sets data'!$A$3:$C$9990,3,FALSE)</f>
        <v>Para Bellum</v>
      </c>
      <c r="C181" s="8" t="str">
        <f>VLOOKUP(A181,'Sets data'!$A$3:$C$9990,2,FALSE)</f>
        <v>Para Bellum</v>
      </c>
      <c r="G181" s="78" t="str">
        <f t="shared" si="2"/>
        <v/>
      </c>
    </row>
    <row r="182" spans="1:7" x14ac:dyDescent="0.25">
      <c r="A182" s="12">
        <v>215</v>
      </c>
      <c r="B182" s="8" t="str">
        <f>VLOOKUP(A182,'Sets data'!$A$3:$C$9990,3,FALSE)</f>
        <v>Elemental Succession</v>
      </c>
      <c r="C182" s="8" t="str">
        <f>VLOOKUP(A182,'Sets data'!$A$3:$C$9990,2,FALSE)</f>
        <v>Elementarfolge</v>
      </c>
      <c r="G182" s="78" t="str">
        <f t="shared" si="2"/>
        <v/>
      </c>
    </row>
    <row r="183" spans="1:7" x14ac:dyDescent="0.25">
      <c r="A183" s="12">
        <v>216</v>
      </c>
      <c r="B183" s="8" t="str">
        <f>VLOOKUP(A183,'Sets data'!$A$3:$C$9990,3,FALSE)</f>
        <v>Hunt Leader</v>
      </c>
      <c r="C183" s="8" t="str">
        <f>VLOOKUP(A183,'Sets data'!$A$3:$C$9990,2,FALSE)</f>
        <v>Jagdleiter</v>
      </c>
      <c r="G183" s="78" t="str">
        <f t="shared" si="2"/>
        <v/>
      </c>
    </row>
    <row r="184" spans="1:7" x14ac:dyDescent="0.25">
      <c r="A184" s="12">
        <v>217</v>
      </c>
      <c r="B184" s="8" t="str">
        <f>VLOOKUP(A184,'Sets data'!$A$3:$C$9990,3,FALSE)</f>
        <v>Winterborn</v>
      </c>
      <c r="C184" s="8" t="str">
        <f>VLOOKUP(A184,'Sets data'!$A$3:$C$9990,2,FALSE)</f>
        <v>Winterkind</v>
      </c>
      <c r="G184" s="78" t="str">
        <f t="shared" si="2"/>
        <v/>
      </c>
    </row>
    <row r="185" spans="1:7" x14ac:dyDescent="0.25">
      <c r="A185" s="12">
        <v>218</v>
      </c>
      <c r="B185" s="8" t="str">
        <f>VLOOKUP(A185,'Sets data'!$A$3:$C$9990,3,FALSE)</f>
        <v>Trinimac's Valor</v>
      </c>
      <c r="C185" s="8" t="str">
        <f>VLOOKUP(A185,'Sets data'!$A$3:$C$9990,2,FALSE)</f>
        <v>Trinimacs Heldenmut</v>
      </c>
      <c r="G185" s="78" t="str">
        <f t="shared" si="2"/>
        <v/>
      </c>
    </row>
    <row r="186" spans="1:7" x14ac:dyDescent="0.25">
      <c r="A186" s="5">
        <v>219</v>
      </c>
      <c r="B186" s="8" t="str">
        <f>VLOOKUP(A186,'Sets data'!$A$3:$C$9990,3,FALSE)</f>
        <v>Morkuldin</v>
      </c>
      <c r="C186" s="8" t="str">
        <f>VLOOKUP(A186,'Sets data'!$A$3:$C$9990,2,FALSE)</f>
        <v>Morkuldin</v>
      </c>
      <c r="G186" s="78" t="str">
        <f t="shared" si="2"/>
        <v/>
      </c>
    </row>
    <row r="187" spans="1:7" x14ac:dyDescent="0.25">
      <c r="A187" s="5">
        <v>224</v>
      </c>
      <c r="B187" s="8" t="str">
        <f>VLOOKUP(A187,'Sets data'!$A$3:$C$9990,3,FALSE)</f>
        <v>Tava's Favor</v>
      </c>
      <c r="C187" s="8" t="str">
        <f>VLOOKUP(A187,'Sets data'!$A$3:$C$9990,2,FALSE)</f>
        <v>Tavas Gunst</v>
      </c>
      <c r="G187" s="78" t="str">
        <f t="shared" si="2"/>
        <v/>
      </c>
    </row>
    <row r="188" spans="1:7" ht="90" x14ac:dyDescent="0.25">
      <c r="A188" s="5">
        <v>225</v>
      </c>
      <c r="B188" s="8" t="str">
        <f>VLOOKUP(A188,'Sets data'!$A$3:$C$9990,3,FALSE)</f>
        <v>Clever Alchemist</v>
      </c>
      <c r="C188" s="8" t="str">
        <f>VLOOKUP(A188,'Sets data'!$A$3:$C$9990,2,FALSE)</f>
        <v>Schlauer Alchemist</v>
      </c>
      <c r="D188" s="23" t="s">
        <v>2552</v>
      </c>
      <c r="G188" s="7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data'!$A$3:$C$9990,3,FALSE)</f>
        <v>Eternal Hunt</v>
      </c>
      <c r="C189" s="8" t="str">
        <f>VLOOKUP(A189,'Sets data'!$A$3:$C$9990,2,FALSE)</f>
        <v>Ewige Jagd</v>
      </c>
      <c r="G189" s="78" t="str">
        <f t="shared" si="2"/>
        <v/>
      </c>
    </row>
    <row r="190" spans="1:7" x14ac:dyDescent="0.25">
      <c r="A190" s="12">
        <v>227</v>
      </c>
      <c r="B190" s="8" t="str">
        <f>VLOOKUP(A190,'Sets data'!$A$3:$C$9990,3,FALSE)</f>
        <v>Bahraha's Curse</v>
      </c>
      <c r="C190" s="8" t="str">
        <f>VLOOKUP(A190,'Sets data'!$A$3:$C$9990,2,FALSE)</f>
        <v>Bahrahas Fluch</v>
      </c>
      <c r="G190" s="78" t="str">
        <f t="shared" si="2"/>
        <v/>
      </c>
    </row>
    <row r="191" spans="1:7" x14ac:dyDescent="0.25">
      <c r="A191" s="12">
        <v>228</v>
      </c>
      <c r="B191" s="8" t="str">
        <f>VLOOKUP(A191,'Sets data'!$A$3:$C$9990,3,FALSE)</f>
        <v>Syvarra's Scales</v>
      </c>
      <c r="C191" s="8" t="str">
        <f>VLOOKUP(A191,'Sets data'!$A$3:$C$9990,2,FALSE)</f>
        <v>Syvarras Schuppen</v>
      </c>
      <c r="G191" s="78" t="str">
        <f t="shared" si="2"/>
        <v/>
      </c>
    </row>
    <row r="192" spans="1:7" x14ac:dyDescent="0.25">
      <c r="A192" s="12">
        <v>229</v>
      </c>
      <c r="B192" s="8" t="str">
        <f>VLOOKUP(A192,'Sets data'!$A$3:$C$9990,3,FALSE)</f>
        <v>Twilight Remedy</v>
      </c>
      <c r="C192" s="8" t="str">
        <f>VLOOKUP(A192,'Sets data'!$A$3:$C$9990,2,FALSE)</f>
        <v>Zwielichtgenesung</v>
      </c>
      <c r="G192" s="78" t="str">
        <f t="shared" ref="G192:G255" si="3">IF(AND(A192&lt;&gt;"",NOT(ISERROR(A192)),ISNUMBER(A192),D192&lt;&gt;""),CONCATENATE("[",A192,"] = {",D192,"},","     --",B192," -&gt; ",E192," / ",F192),"")</f>
        <v/>
      </c>
    </row>
    <row r="193" spans="1:7" ht="90" x14ac:dyDescent="0.25">
      <c r="A193" s="12">
        <v>230</v>
      </c>
      <c r="B193" s="8" t="str">
        <f>VLOOKUP(A193,'Sets data'!$A$3:$C$9990,3,FALSE)</f>
        <v>Moondancer</v>
      </c>
      <c r="C193" s="8" t="str">
        <f>VLOOKUP(A193,'Sets data'!$A$3:$C$9990,2,FALSE)</f>
        <v>Mondtänzer</v>
      </c>
      <c r="D193" s="23" t="s">
        <v>2447</v>
      </c>
      <c r="E193" t="s">
        <v>2438</v>
      </c>
      <c r="G193" s="7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data'!$A$3:$C$9990,3,FALSE)</f>
        <v>Lunar Bastion</v>
      </c>
      <c r="C194" s="8" t="str">
        <f>VLOOKUP(A194,'Sets data'!$A$3:$C$9990,2,FALSE)</f>
        <v>Mondbastion</v>
      </c>
      <c r="G194" s="78" t="str">
        <f t="shared" si="3"/>
        <v/>
      </c>
    </row>
    <row r="195" spans="1:7" x14ac:dyDescent="0.25">
      <c r="A195" s="12">
        <v>232</v>
      </c>
      <c r="B195" s="8" t="str">
        <f>VLOOKUP(A195,'Sets data'!$A$3:$C$9990,3,FALSE)</f>
        <v>Roar of Alkosh</v>
      </c>
      <c r="C195" s="8" t="str">
        <f>VLOOKUP(A195,'Sets data'!$A$3:$C$9990,2,FALSE)</f>
        <v>Brüllen von Alkosh</v>
      </c>
      <c r="G195" s="78" t="str">
        <f t="shared" si="3"/>
        <v/>
      </c>
    </row>
    <row r="196" spans="1:7" x14ac:dyDescent="0.25">
      <c r="A196" s="12">
        <v>234</v>
      </c>
      <c r="B196" s="8" t="str">
        <f>VLOOKUP(A196,'Sets data'!$A$3:$C$9990,3,FALSE)</f>
        <v>Marksman's Crest</v>
      </c>
      <c r="C196" s="8" t="str">
        <f>VLOOKUP(A196,'Sets data'!$A$3:$C$9990,2,FALSE)</f>
        <v>Wappen des Meisterschützen</v>
      </c>
      <c r="G196" s="78" t="str">
        <f t="shared" si="3"/>
        <v/>
      </c>
    </row>
    <row r="197" spans="1:7" x14ac:dyDescent="0.25">
      <c r="A197" s="12">
        <v>235</v>
      </c>
      <c r="B197" s="8" t="str">
        <f>VLOOKUP(A197,'Sets data'!$A$3:$C$9990,3,FALSE)</f>
        <v>Robes of Transmutation</v>
      </c>
      <c r="C197" s="8" t="str">
        <f>VLOOKUP(A197,'Sets data'!$A$3:$C$9990,2,FALSE)</f>
        <v>Roben der Transmutation</v>
      </c>
      <c r="G197" s="78" t="str">
        <f t="shared" si="3"/>
        <v/>
      </c>
    </row>
    <row r="198" spans="1:7" x14ac:dyDescent="0.25">
      <c r="A198" s="12">
        <v>236</v>
      </c>
      <c r="B198" s="8" t="str">
        <f>VLOOKUP(A198,'Sets data'!$A$3:$C$9990,3,FALSE)</f>
        <v>Vicious Death</v>
      </c>
      <c r="C198" s="8" t="str">
        <f>VLOOKUP(A198,'Sets data'!$A$3:$C$9990,2,FALSE)</f>
        <v>Grausamer Tod</v>
      </c>
      <c r="G198" s="78" t="str">
        <f t="shared" si="3"/>
        <v/>
      </c>
    </row>
    <row r="199" spans="1:7" x14ac:dyDescent="0.25">
      <c r="A199" s="12">
        <v>237</v>
      </c>
      <c r="B199" s="8" t="str">
        <f>VLOOKUP(A199,'Sets data'!$A$3:$C$9990,3,FALSE)</f>
        <v>Leki's Focus</v>
      </c>
      <c r="C199" s="8" t="str">
        <f>VLOOKUP(A199,'Sets data'!$A$3:$C$9990,2,FALSE)</f>
        <v>Lekis Fokus</v>
      </c>
      <c r="G199" s="78" t="str">
        <f t="shared" si="3"/>
        <v/>
      </c>
    </row>
    <row r="200" spans="1:7" x14ac:dyDescent="0.25">
      <c r="A200" s="12">
        <v>238</v>
      </c>
      <c r="B200" s="8" t="str">
        <f>VLOOKUP(A200,'Sets data'!$A$3:$C$9990,3,FALSE)</f>
        <v>Fasalla's Guile</v>
      </c>
      <c r="C200" s="8" t="str">
        <f>VLOOKUP(A200,'Sets data'!$A$3:$C$9990,2,FALSE)</f>
        <v>Fasallas List</v>
      </c>
      <c r="G200" s="78" t="str">
        <f t="shared" si="3"/>
        <v/>
      </c>
    </row>
    <row r="201" spans="1:7" x14ac:dyDescent="0.25">
      <c r="A201" s="12">
        <v>239</v>
      </c>
      <c r="B201" s="8" t="str">
        <f>VLOOKUP(A201,'Sets data'!$A$3:$C$9990,3,FALSE)</f>
        <v>Warrior's Fury</v>
      </c>
      <c r="C201" s="8" t="str">
        <f>VLOOKUP(A201,'Sets data'!$A$3:$C$9990,2,FALSE)</f>
        <v>Raserei des Kriegers</v>
      </c>
      <c r="G201" s="78" t="str">
        <f t="shared" si="3"/>
        <v/>
      </c>
    </row>
    <row r="202" spans="1:7" x14ac:dyDescent="0.25">
      <c r="A202" s="5">
        <v>240</v>
      </c>
      <c r="B202" s="8" t="str">
        <f>VLOOKUP(A202,'Sets data'!$A$3:$C$9990,3,FALSE)</f>
        <v>Kvatch Gladiator</v>
      </c>
      <c r="C202" s="8" t="str">
        <f>VLOOKUP(A202,'Sets data'!$A$3:$C$9990,2,FALSE)</f>
        <v>Gladiator von Kvatch</v>
      </c>
      <c r="G202" s="78" t="str">
        <f t="shared" si="3"/>
        <v/>
      </c>
    </row>
    <row r="203" spans="1:7" x14ac:dyDescent="0.25">
      <c r="A203" s="5">
        <v>241</v>
      </c>
      <c r="B203" s="8" t="str">
        <f>VLOOKUP(A203,'Sets data'!$A$3:$C$9990,3,FALSE)</f>
        <v>Varen's Legacy</v>
      </c>
      <c r="C203" s="8" t="str">
        <f>VLOOKUP(A203,'Sets data'!$A$3:$C$9990,2,FALSE)</f>
        <v>Varens Erbe</v>
      </c>
      <c r="G203" s="78" t="str">
        <f t="shared" si="3"/>
        <v/>
      </c>
    </row>
    <row r="204" spans="1:7" x14ac:dyDescent="0.25">
      <c r="A204" s="5">
        <v>242</v>
      </c>
      <c r="B204" s="8" t="str">
        <f>VLOOKUP(A204,'Sets data'!$A$3:$C$9990,3,FALSE)</f>
        <v>Pelinal's Aptitude</v>
      </c>
      <c r="C204" s="8" t="str">
        <f>VLOOKUP(A204,'Sets data'!$A$3:$C$9990,2,FALSE)</f>
        <v>Pelinals Talent</v>
      </c>
      <c r="G204" s="78" t="str">
        <f t="shared" si="3"/>
        <v/>
      </c>
    </row>
    <row r="205" spans="1:7" x14ac:dyDescent="0.25">
      <c r="A205" s="12">
        <v>243</v>
      </c>
      <c r="B205" s="8" t="str">
        <f>VLOOKUP(A205,'Sets data'!$A$3:$C$9990,3,FALSE)</f>
        <v>Hide of Morihaus</v>
      </c>
      <c r="C205" s="8" t="str">
        <f>VLOOKUP(A205,'Sets data'!$A$3:$C$9990,2,FALSE)</f>
        <v>Haut von Morihaus</v>
      </c>
      <c r="G205" s="78" t="str">
        <f t="shared" si="3"/>
        <v/>
      </c>
    </row>
    <row r="206" spans="1:7" x14ac:dyDescent="0.25">
      <c r="A206" s="12">
        <v>244</v>
      </c>
      <c r="B206" s="8" t="str">
        <f>VLOOKUP(A206,'Sets data'!$A$3:$C$9990,3,FALSE)</f>
        <v>Flanking Strategist</v>
      </c>
      <c r="C206" s="8" t="str">
        <f>VLOOKUP(A206,'Sets data'!$A$3:$C$9990,2,FALSE)</f>
        <v>Flankierender Stratege</v>
      </c>
      <c r="G206" s="78" t="str">
        <f t="shared" si="3"/>
        <v/>
      </c>
    </row>
    <row r="207" spans="1:7" x14ac:dyDescent="0.25">
      <c r="A207" s="12">
        <v>245</v>
      </c>
      <c r="B207" s="8" t="str">
        <f>VLOOKUP(A207,'Sets data'!$A$3:$C$9990,3,FALSE)</f>
        <v>Sithis' Touch</v>
      </c>
      <c r="C207" s="8" t="str">
        <f>VLOOKUP(A207,'Sets data'!$A$3:$C$9990,2,FALSE)</f>
        <v>Sithis' Berührung</v>
      </c>
      <c r="G207" s="78" t="str">
        <f t="shared" si="3"/>
        <v/>
      </c>
    </row>
    <row r="208" spans="1:7" x14ac:dyDescent="0.25">
      <c r="A208" s="12">
        <v>246</v>
      </c>
      <c r="B208" s="8" t="str">
        <f>VLOOKUP(A208,'Sets data'!$A$3:$C$9990,3,FALSE)</f>
        <v>Galerion's Revenge</v>
      </c>
      <c r="C208" s="8" t="str">
        <f>VLOOKUP(A208,'Sets data'!$A$3:$C$9990,2,FALSE)</f>
        <v>Galerions Revanche</v>
      </c>
      <c r="G208" s="78" t="str">
        <f t="shared" si="3"/>
        <v/>
      </c>
    </row>
    <row r="209" spans="1:7" x14ac:dyDescent="0.25">
      <c r="A209" s="12">
        <v>247</v>
      </c>
      <c r="B209" s="8" t="str">
        <f>VLOOKUP(A209,'Sets data'!$A$3:$C$9990,3,FALSE)</f>
        <v>Vicecanon of Venom</v>
      </c>
      <c r="C209" s="8" t="str">
        <f>VLOOKUP(A209,'Sets data'!$A$3:$C$9990,2,FALSE)</f>
        <v>Vizekanoniker des Gifts</v>
      </c>
      <c r="G209" s="78" t="str">
        <f t="shared" si="3"/>
        <v/>
      </c>
    </row>
    <row r="210" spans="1:7" x14ac:dyDescent="0.25">
      <c r="A210" s="12">
        <v>248</v>
      </c>
      <c r="B210" s="8" t="str">
        <f>VLOOKUP(A210,'Sets data'!$A$3:$C$9990,3,FALSE)</f>
        <v>Thews of the Harbinger</v>
      </c>
      <c r="C210" s="8" t="str">
        <f>VLOOKUP(A210,'Sets data'!$A$3:$C$9990,2,FALSE)</f>
        <v>Muskeln des Vorboten</v>
      </c>
      <c r="G210" s="78" t="str">
        <f t="shared" si="3"/>
        <v/>
      </c>
    </row>
    <row r="211" spans="1:7" x14ac:dyDescent="0.25">
      <c r="A211" s="12">
        <v>253</v>
      </c>
      <c r="B211" s="8" t="str">
        <f>VLOOKUP(A211,'Sets data'!$A$3:$C$9990,3,FALSE)</f>
        <v>Imperial Physique</v>
      </c>
      <c r="C211" s="8" t="str">
        <f>VLOOKUP(A211,'Sets data'!$A$3:$C$9990,2,FALSE)</f>
        <v>Kaiserliche Physis</v>
      </c>
      <c r="G211" s="78" t="str">
        <f t="shared" si="3"/>
        <v/>
      </c>
    </row>
    <row r="212" spans="1:7" x14ac:dyDescent="0.25">
      <c r="A212" s="5">
        <v>256</v>
      </c>
      <c r="B212" s="8" t="str">
        <f>VLOOKUP(A212,'Sets data'!$A$3:$C$9990,3,FALSE)</f>
        <v>Mighty Chudan</v>
      </c>
      <c r="C212" s="8" t="str">
        <f>VLOOKUP(A212,'Sets data'!$A$3:$C$9990,2,FALSE)</f>
        <v>Mächtiger Chudan</v>
      </c>
      <c r="G212" s="78" t="str">
        <f t="shared" si="3"/>
        <v/>
      </c>
    </row>
    <row r="213" spans="1:7" x14ac:dyDescent="0.25">
      <c r="A213" s="5">
        <v>257</v>
      </c>
      <c r="B213" s="8" t="str">
        <f>VLOOKUP(A213,'Sets data'!$A$3:$C$9990,3,FALSE)</f>
        <v>Velidreth</v>
      </c>
      <c r="C213" s="8" t="str">
        <f>VLOOKUP(A213,'Sets data'!$A$3:$C$9990,2,FALSE)</f>
        <v>Velidreth</v>
      </c>
      <c r="G213" s="78" t="str">
        <f t="shared" si="3"/>
        <v/>
      </c>
    </row>
    <row r="214" spans="1:7" x14ac:dyDescent="0.25">
      <c r="A214" s="12">
        <v>258</v>
      </c>
      <c r="B214" s="8" t="str">
        <f>VLOOKUP(A214,'Sets data'!$A$3:$C$9990,3,FALSE)</f>
        <v>Amber Plasm</v>
      </c>
      <c r="C214" s="8" t="str">
        <f>VLOOKUP(A214,'Sets data'!$A$3:$C$9990,2,FALSE)</f>
        <v>Bernsteinplasma</v>
      </c>
      <c r="G214" s="78" t="str">
        <f t="shared" si="3"/>
        <v/>
      </c>
    </row>
    <row r="215" spans="1:7" x14ac:dyDescent="0.25">
      <c r="A215" s="12">
        <v>259</v>
      </c>
      <c r="B215" s="8" t="str">
        <f>VLOOKUP(A215,'Sets data'!$A$3:$C$9990,3,FALSE)</f>
        <v>Heem-Jas' Retribution</v>
      </c>
      <c r="C215" s="8" t="str">
        <f>VLOOKUP(A215,'Sets data'!$A$3:$C$9990,2,FALSE)</f>
        <v>Heem-Jas' Vergeltung</v>
      </c>
      <c r="G215" s="78" t="str">
        <f t="shared" si="3"/>
        <v/>
      </c>
    </row>
    <row r="216" spans="1:7" x14ac:dyDescent="0.25">
      <c r="A216" s="12">
        <v>260</v>
      </c>
      <c r="B216" s="8" t="str">
        <f>VLOOKUP(A216,'Sets data'!$A$3:$C$9990,3,FALSE)</f>
        <v>Aspect of Mazzatun</v>
      </c>
      <c r="C216" s="8" t="str">
        <f>VLOOKUP(A216,'Sets data'!$A$3:$C$9990,2,FALSE)</f>
        <v>Aspekt von Mazzatun</v>
      </c>
      <c r="G216" s="78" t="str">
        <f t="shared" si="3"/>
        <v/>
      </c>
    </row>
    <row r="217" spans="1:7" x14ac:dyDescent="0.25">
      <c r="A217" s="12">
        <v>261</v>
      </c>
      <c r="B217" s="8" t="str">
        <f>VLOOKUP(A217,'Sets data'!$A$3:$C$9990,3,FALSE)</f>
        <v>Gossamer</v>
      </c>
      <c r="C217" s="8" t="str">
        <f>VLOOKUP(A217,'Sets data'!$A$3:$C$9990,2,FALSE)</f>
        <v>Gespinst</v>
      </c>
      <c r="G217" s="78" t="str">
        <f t="shared" si="3"/>
        <v/>
      </c>
    </row>
    <row r="218" spans="1:7" x14ac:dyDescent="0.25">
      <c r="A218" s="12">
        <v>262</v>
      </c>
      <c r="B218" s="8" t="str">
        <f>VLOOKUP(A218,'Sets data'!$A$3:$C$9990,3,FALSE)</f>
        <v>Widowmaker</v>
      </c>
      <c r="C218" s="8" t="str">
        <f>VLOOKUP(A218,'Sets data'!$A$3:$C$9990,2,FALSE)</f>
        <v>Witwenmacher</v>
      </c>
      <c r="G218" s="78" t="str">
        <f t="shared" si="3"/>
        <v/>
      </c>
    </row>
    <row r="219" spans="1:7" x14ac:dyDescent="0.25">
      <c r="A219" s="12">
        <v>263</v>
      </c>
      <c r="B219" s="8" t="str">
        <f>VLOOKUP(A219,'Sets data'!$A$3:$C$9990,3,FALSE)</f>
        <v>Hand of Mephala</v>
      </c>
      <c r="C219" s="8" t="str">
        <f>VLOOKUP(A219,'Sets data'!$A$3:$C$9990,2,FALSE)</f>
        <v>Hand von Mephala</v>
      </c>
      <c r="G219" s="78" t="str">
        <f t="shared" si="3"/>
        <v/>
      </c>
    </row>
    <row r="220" spans="1:7" x14ac:dyDescent="0.25">
      <c r="A220" s="16">
        <v>264</v>
      </c>
      <c r="B220" s="8" t="str">
        <f>VLOOKUP(A220,'Sets data'!$A$3:$C$9990,3,FALSE)</f>
        <v>Giant Spider</v>
      </c>
      <c r="C220" s="8" t="str">
        <f>VLOOKUP(A220,'Sets data'!$A$3:$C$9990,2,FALSE)</f>
        <v>Riesenspinne</v>
      </c>
      <c r="G220" s="78" t="str">
        <f t="shared" si="3"/>
        <v/>
      </c>
    </row>
    <row r="221" spans="1:7" x14ac:dyDescent="0.25">
      <c r="A221" s="5">
        <v>265</v>
      </c>
      <c r="B221" s="8" t="str">
        <f>VLOOKUP(A221,'Sets data'!$A$3:$C$9990,3,FALSE)</f>
        <v>Shadowrend</v>
      </c>
      <c r="C221" s="8" t="str">
        <f>VLOOKUP(A221,'Sets data'!$A$3:$C$9990,2,FALSE)</f>
        <v>Schattenriss</v>
      </c>
      <c r="G221" s="78" t="str">
        <f t="shared" si="3"/>
        <v/>
      </c>
    </row>
    <row r="222" spans="1:7" x14ac:dyDescent="0.25">
      <c r="A222" s="5">
        <v>266</v>
      </c>
      <c r="B222" s="8" t="str">
        <f>VLOOKUP(A222,'Sets data'!$A$3:$C$9990,3,FALSE)</f>
        <v>Kra'gh</v>
      </c>
      <c r="C222" s="8" t="str">
        <f>VLOOKUP(A222,'Sets data'!$A$3:$C$9990,2,FALSE)</f>
        <v>Kra'gh</v>
      </c>
      <c r="G222" s="78" t="str">
        <f t="shared" si="3"/>
        <v/>
      </c>
    </row>
    <row r="223" spans="1:7" x14ac:dyDescent="0.25">
      <c r="A223" s="5">
        <v>267</v>
      </c>
      <c r="B223" s="8" t="str">
        <f>VLOOKUP(A223,'Sets data'!$A$3:$C$9990,3,FALSE)</f>
        <v>Swarm Mother</v>
      </c>
      <c r="C223" s="8" t="str">
        <f>VLOOKUP(A223,'Sets data'!$A$3:$C$9990,2,FALSE)</f>
        <v>Schwarmmutter</v>
      </c>
      <c r="G223" s="78" t="str">
        <f t="shared" si="3"/>
        <v/>
      </c>
    </row>
    <row r="224" spans="1:7" ht="105" x14ac:dyDescent="0.25">
      <c r="A224" s="5">
        <v>268</v>
      </c>
      <c r="B224" s="8" t="str">
        <f>VLOOKUP(A224,'Sets data'!$A$3:$C$9990,3,FALSE)</f>
        <v>Sentinel of Rkugamz</v>
      </c>
      <c r="C224" s="8" t="str">
        <f>VLOOKUP(A224,'Sets data'!$A$3:$C$9990,2,FALSE)</f>
        <v>Wachposten von Rkugamz</v>
      </c>
      <c r="D224" s="23" t="s">
        <v>2448</v>
      </c>
      <c r="G224" s="7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data'!$A$3:$C$9990,3,FALSE)</f>
        <v>Chokethorn</v>
      </c>
      <c r="C225" s="8" t="str">
        <f>VLOOKUP(A225,'Sets data'!$A$3:$C$9990,2,FALSE)</f>
        <v>Würgedorn</v>
      </c>
      <c r="G225" s="78" t="str">
        <f t="shared" si="3"/>
        <v/>
      </c>
    </row>
    <row r="226" spans="1:7" x14ac:dyDescent="0.25">
      <c r="A226" s="5">
        <v>270</v>
      </c>
      <c r="B226" s="8" t="str">
        <f>VLOOKUP(A226,'Sets data'!$A$3:$C$9990,3,FALSE)</f>
        <v>Slimecraw</v>
      </c>
      <c r="C226" s="8" t="str">
        <f>VLOOKUP(A226,'Sets data'!$A$3:$C$9990,2,FALSE)</f>
        <v>Schleimkropf</v>
      </c>
      <c r="G226" s="78" t="str">
        <f t="shared" si="3"/>
        <v/>
      </c>
    </row>
    <row r="227" spans="1:7" ht="105" x14ac:dyDescent="0.25">
      <c r="A227" s="5">
        <v>271</v>
      </c>
      <c r="B227" s="8" t="str">
        <f>VLOOKUP(A227,'Sets data'!$A$3:$C$9990,3,FALSE)</f>
        <v>Sellistrix</v>
      </c>
      <c r="C227" s="8" t="str">
        <f>VLOOKUP(A227,'Sets data'!$A$3:$C$9990,2,FALSE)</f>
        <v>Sellistrix</v>
      </c>
      <c r="D227" s="23" t="s">
        <v>2547</v>
      </c>
      <c r="G227" s="7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data'!$A$3:$C$9990,3,FALSE)</f>
        <v>Infernal Guardian</v>
      </c>
      <c r="C228" s="8" t="str">
        <f>VLOOKUP(A228,'Sets data'!$A$3:$C$9990,2,FALSE)</f>
        <v>Infernaler Wächter</v>
      </c>
      <c r="G228" s="78" t="str">
        <f t="shared" si="3"/>
        <v/>
      </c>
    </row>
    <row r="229" spans="1:7" x14ac:dyDescent="0.25">
      <c r="A229" s="5">
        <v>273</v>
      </c>
      <c r="B229" s="8" t="str">
        <f>VLOOKUP(A229,'Sets data'!$A$3:$C$9990,3,FALSE)</f>
        <v>Ilambris</v>
      </c>
      <c r="C229" s="8" t="str">
        <f>VLOOKUP(A229,'Sets data'!$A$3:$C$9990,2,FALSE)</f>
        <v>Ilambris</v>
      </c>
      <c r="G229" s="78" t="str">
        <f t="shared" si="3"/>
        <v/>
      </c>
    </row>
    <row r="230" spans="1:7" x14ac:dyDescent="0.25">
      <c r="A230" s="5">
        <v>274</v>
      </c>
      <c r="B230" s="8" t="str">
        <f>VLOOKUP(A230,'Sets data'!$A$3:$C$9990,3,FALSE)</f>
        <v>Iceheart</v>
      </c>
      <c r="C230" s="8" t="str">
        <f>VLOOKUP(A230,'Sets data'!$A$3:$C$9990,2,FALSE)</f>
        <v>Eisherz</v>
      </c>
      <c r="G230" s="78" t="str">
        <f t="shared" si="3"/>
        <v/>
      </c>
    </row>
    <row r="231" spans="1:7" x14ac:dyDescent="0.25">
      <c r="A231" s="5">
        <v>275</v>
      </c>
      <c r="B231" s="8" t="str">
        <f>VLOOKUP(A231,'Sets data'!$A$3:$C$9990,3,FALSE)</f>
        <v>Stormfist</v>
      </c>
      <c r="C231" s="8" t="str">
        <f>VLOOKUP(A231,'Sets data'!$A$3:$C$9990,2,FALSE)</f>
        <v>Sturmfaust</v>
      </c>
      <c r="G231" s="78" t="str">
        <f t="shared" si="3"/>
        <v/>
      </c>
    </row>
    <row r="232" spans="1:7" ht="105" x14ac:dyDescent="0.25">
      <c r="A232" s="5">
        <v>276</v>
      </c>
      <c r="B232" s="8" t="str">
        <f>VLOOKUP(A232,'Sets data'!$A$3:$C$9990,3,FALSE)</f>
        <v>Tremorscale</v>
      </c>
      <c r="C232" s="8" t="str">
        <f>VLOOKUP(A232,'Sets data'!$A$3:$C$9990,2,FALSE)</f>
        <v>Bebenschuppe</v>
      </c>
      <c r="D232" s="23" t="s">
        <v>2545</v>
      </c>
      <c r="G232" s="7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data'!$A$3:$C$9990,3,FALSE)</f>
        <v>Pirate Skeleton</v>
      </c>
      <c r="C233" s="8" t="str">
        <f>VLOOKUP(A233,'Sets data'!$A$3:$C$9990,2,FALSE)</f>
        <v>Piratenskelett</v>
      </c>
      <c r="G233" s="78" t="str">
        <f t="shared" si="3"/>
        <v/>
      </c>
    </row>
    <row r="234" spans="1:7" x14ac:dyDescent="0.25">
      <c r="A234" s="5">
        <v>278</v>
      </c>
      <c r="B234" s="8" t="str">
        <f>VLOOKUP(A234,'Sets data'!$A$3:$C$9990,3,FALSE)</f>
        <v>The Troll King</v>
      </c>
      <c r="C234" s="8" t="str">
        <f>VLOOKUP(A234,'Sets data'!$A$3:$C$9990,2,FALSE)</f>
        <v>Trollkönig</v>
      </c>
      <c r="G234" s="78" t="str">
        <f t="shared" si="3"/>
        <v/>
      </c>
    </row>
    <row r="235" spans="1:7" x14ac:dyDescent="0.25">
      <c r="A235" s="5">
        <v>279</v>
      </c>
      <c r="B235" s="8" t="str">
        <f>VLOOKUP(A235,'Sets data'!$A$3:$C$9990,3,FALSE)</f>
        <v>Selene</v>
      </c>
      <c r="C235" s="8" t="str">
        <f>VLOOKUP(A235,'Sets data'!$A$3:$C$9990,2,FALSE)</f>
        <v>Selene</v>
      </c>
      <c r="G235" s="78" t="str">
        <f t="shared" si="3"/>
        <v/>
      </c>
    </row>
    <row r="236" spans="1:7" ht="105" x14ac:dyDescent="0.25">
      <c r="A236" s="5">
        <v>280</v>
      </c>
      <c r="B236" s="8" t="str">
        <f>VLOOKUP(A236,'Sets data'!$A$3:$C$9990,3,FALSE)</f>
        <v>Grothdarr</v>
      </c>
      <c r="C236" s="8" t="str">
        <f>VLOOKUP(A236,'Sets data'!$A$3:$C$9990,2,FALSE)</f>
        <v>Grothdarr</v>
      </c>
      <c r="D236" s="23" t="s">
        <v>2449</v>
      </c>
      <c r="E236" t="s">
        <v>2436</v>
      </c>
      <c r="G236" s="7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data'!$A$3:$C$9990,3,FALSE)</f>
        <v>Armor of the Trainee</v>
      </c>
      <c r="C237" s="8" t="str">
        <f>VLOOKUP(A237,'Sets data'!$A$3:$C$9990,2,FALSE)</f>
        <v>Rüstung des Auszubildenden</v>
      </c>
      <c r="G237" s="78" t="str">
        <f t="shared" si="3"/>
        <v/>
      </c>
    </row>
    <row r="238" spans="1:7" x14ac:dyDescent="0.25">
      <c r="A238" s="12">
        <v>282</v>
      </c>
      <c r="B238" s="8" t="str">
        <f>VLOOKUP(A238,'Sets data'!$A$3:$C$9990,3,FALSE)</f>
        <v>Vampire Cloak</v>
      </c>
      <c r="C238" s="8" t="str">
        <f>VLOOKUP(A238,'Sets data'!$A$3:$C$9990,2,FALSE)</f>
        <v>Vampirumhang</v>
      </c>
      <c r="G238" s="78" t="str">
        <f t="shared" si="3"/>
        <v/>
      </c>
    </row>
    <row r="239" spans="1:7" x14ac:dyDescent="0.25">
      <c r="A239" s="12">
        <v>283</v>
      </c>
      <c r="B239" s="8" t="str">
        <f>VLOOKUP(A239,'Sets data'!$A$3:$C$9990,3,FALSE)</f>
        <v>Sword-Singer</v>
      </c>
      <c r="C239" s="8" t="str">
        <f>VLOOKUP(A239,'Sets data'!$A$3:$C$9990,2,FALSE)</f>
        <v>Schwertsänger</v>
      </c>
      <c r="G239" s="78" t="str">
        <f t="shared" si="3"/>
        <v/>
      </c>
    </row>
    <row r="240" spans="1:7" x14ac:dyDescent="0.25">
      <c r="A240" s="12">
        <v>284</v>
      </c>
      <c r="B240" s="8" t="str">
        <f>VLOOKUP(A240,'Sets data'!$A$3:$C$9990,3,FALSE)</f>
        <v>Order of Diagna</v>
      </c>
      <c r="C240" s="8" t="str">
        <f>VLOOKUP(A240,'Sets data'!$A$3:$C$9990,2,FALSE)</f>
        <v>Orden von Diagna</v>
      </c>
      <c r="G240" s="78" t="str">
        <f t="shared" si="3"/>
        <v/>
      </c>
    </row>
    <row r="241" spans="1:7" x14ac:dyDescent="0.25">
      <c r="A241" s="12">
        <v>285</v>
      </c>
      <c r="B241" s="8" t="str">
        <f>VLOOKUP(A241,'Sets data'!$A$3:$C$9990,3,FALSE)</f>
        <v>Vampire Lord</v>
      </c>
      <c r="C241" s="8" t="str">
        <f>VLOOKUP(A241,'Sets data'!$A$3:$C$9990,2,FALSE)</f>
        <v>Vampirfürst</v>
      </c>
      <c r="G241" s="78" t="str">
        <f t="shared" si="3"/>
        <v/>
      </c>
    </row>
    <row r="242" spans="1:7" x14ac:dyDescent="0.25">
      <c r="A242" s="12">
        <v>286</v>
      </c>
      <c r="B242" s="8" t="str">
        <f>VLOOKUP(A242,'Sets data'!$A$3:$C$9990,3,FALSE)</f>
        <v>Spriggan's Thorns</v>
      </c>
      <c r="C242" s="8" t="str">
        <f>VLOOKUP(A242,'Sets data'!$A$3:$C$9990,2,FALSE)</f>
        <v>Dornen des Zweiglings</v>
      </c>
      <c r="G242" s="78" t="str">
        <f t="shared" si="3"/>
        <v/>
      </c>
    </row>
    <row r="243" spans="1:7" x14ac:dyDescent="0.25">
      <c r="A243" s="12">
        <v>287</v>
      </c>
      <c r="B243" s="8" t="str">
        <f>VLOOKUP(A243,'Sets data'!$A$3:$C$9990,3,FALSE)</f>
        <v>Green Pact</v>
      </c>
      <c r="C243" s="8" t="str">
        <f>VLOOKUP(A243,'Sets data'!$A$3:$C$9990,2,FALSE)</f>
        <v>Der Grüne Pakt</v>
      </c>
      <c r="G243" s="78" t="str">
        <f t="shared" si="3"/>
        <v/>
      </c>
    </row>
    <row r="244" spans="1:7" x14ac:dyDescent="0.25">
      <c r="A244" s="12">
        <v>288</v>
      </c>
      <c r="B244" s="8" t="str">
        <f>VLOOKUP(A244,'Sets data'!$A$3:$C$9990,3,FALSE)</f>
        <v>Beekeeper's Gear</v>
      </c>
      <c r="C244" s="8" t="str">
        <f>VLOOKUP(A244,'Sets data'!$A$3:$C$9990,2,FALSE)</f>
        <v>Werkzeug des Bienenhüters</v>
      </c>
      <c r="G244" s="78" t="str">
        <f t="shared" si="3"/>
        <v/>
      </c>
    </row>
    <row r="245" spans="1:7" x14ac:dyDescent="0.25">
      <c r="A245" s="12">
        <v>289</v>
      </c>
      <c r="B245" s="8" t="str">
        <f>VLOOKUP(A245,'Sets data'!$A$3:$C$9990,3,FALSE)</f>
        <v>Spinner's Garments</v>
      </c>
      <c r="C245" s="8" t="str">
        <f>VLOOKUP(A245,'Sets data'!$A$3:$C$9990,2,FALSE)</f>
        <v>Gewänder des Webers</v>
      </c>
      <c r="G245" s="78" t="str">
        <f t="shared" si="3"/>
        <v/>
      </c>
    </row>
    <row r="246" spans="1:7" x14ac:dyDescent="0.25">
      <c r="A246" s="12">
        <v>290</v>
      </c>
      <c r="B246" s="8" t="str">
        <f>VLOOKUP(A246,'Sets data'!$A$3:$C$9990,3,FALSE)</f>
        <v>Skooma Smuggler</v>
      </c>
      <c r="C246" s="8" t="str">
        <f>VLOOKUP(A246,'Sets data'!$A$3:$C$9990,2,FALSE)</f>
        <v>Skoomaschmuggler</v>
      </c>
      <c r="G246" s="78" t="str">
        <f t="shared" si="3"/>
        <v/>
      </c>
    </row>
    <row r="247" spans="1:7" x14ac:dyDescent="0.25">
      <c r="A247" s="12">
        <v>291</v>
      </c>
      <c r="B247" s="8" t="str">
        <f>VLOOKUP(A247,'Sets data'!$A$3:$C$9990,3,FALSE)</f>
        <v>Shalk Exoskeleton</v>
      </c>
      <c r="C247" s="8" t="str">
        <f>VLOOKUP(A247,'Sets data'!$A$3:$C$9990,2,FALSE)</f>
        <v>Schröterpanzer</v>
      </c>
      <c r="G247" s="78" t="str">
        <f t="shared" si="3"/>
        <v/>
      </c>
    </row>
    <row r="248" spans="1:7" x14ac:dyDescent="0.25">
      <c r="A248" s="12">
        <v>292</v>
      </c>
      <c r="B248" s="8" t="str">
        <f>VLOOKUP(A248,'Sets data'!$A$3:$C$9990,3,FALSE)</f>
        <v>Mother's Sorrow</v>
      </c>
      <c r="C248" s="8" t="str">
        <f>VLOOKUP(A248,'Sets data'!$A$3:$C$9990,2,FALSE)</f>
        <v>Muttertränen</v>
      </c>
      <c r="G248" s="78" t="str">
        <f t="shared" si="3"/>
        <v/>
      </c>
    </row>
    <row r="249" spans="1:7" x14ac:dyDescent="0.25">
      <c r="A249" s="12">
        <v>293</v>
      </c>
      <c r="B249" s="8" t="str">
        <f>VLOOKUP(A249,'Sets data'!$A$3:$C$9990,3,FALSE)</f>
        <v>Plague Doctor</v>
      </c>
      <c r="C249" s="8" t="str">
        <f>VLOOKUP(A249,'Sets data'!$A$3:$C$9990,2,FALSE)</f>
        <v>Seuchendoktor</v>
      </c>
      <c r="G249" s="78" t="str">
        <f t="shared" si="3"/>
        <v/>
      </c>
    </row>
    <row r="250" spans="1:7" x14ac:dyDescent="0.25">
      <c r="A250" s="12">
        <v>294</v>
      </c>
      <c r="B250" s="8" t="str">
        <f>VLOOKUP(A250,'Sets data'!$A$3:$C$9990,3,FALSE)</f>
        <v>Ysgramor's Birthright</v>
      </c>
      <c r="C250" s="8" t="str">
        <f>VLOOKUP(A250,'Sets data'!$A$3:$C$9990,2,FALSE)</f>
        <v>Ysgramors Geburtsrecht</v>
      </c>
      <c r="G250" s="78" t="str">
        <f t="shared" si="3"/>
        <v/>
      </c>
    </row>
    <row r="251" spans="1:7" x14ac:dyDescent="0.25">
      <c r="A251" s="12">
        <v>295</v>
      </c>
      <c r="B251" s="8" t="str">
        <f>VLOOKUP(A251,'Sets data'!$A$3:$C$9990,3,FALSE)</f>
        <v>Jailbreaker</v>
      </c>
      <c r="C251" s="8" t="str">
        <f>VLOOKUP(A251,'Sets data'!$A$3:$C$9990,2,FALSE)</f>
        <v>Ausbrecher</v>
      </c>
      <c r="G251" s="78" t="str">
        <f t="shared" si="3"/>
        <v/>
      </c>
    </row>
    <row r="252" spans="1:7" x14ac:dyDescent="0.25">
      <c r="A252" s="12">
        <v>296</v>
      </c>
      <c r="B252" s="8" t="str">
        <f>VLOOKUP(A252,'Sets data'!$A$3:$C$9990,3,FALSE)</f>
        <v>Spelunker</v>
      </c>
      <c r="C252" s="8" t="str">
        <f>VLOOKUP(A252,'Sets data'!$A$3:$C$9990,2,FALSE)</f>
        <v>Höhlenforscher</v>
      </c>
      <c r="G252" s="78" t="str">
        <f t="shared" si="3"/>
        <v/>
      </c>
    </row>
    <row r="253" spans="1:7" x14ac:dyDescent="0.25">
      <c r="A253" s="12">
        <v>297</v>
      </c>
      <c r="B253" s="8" t="str">
        <f>VLOOKUP(A253,'Sets data'!$A$3:$C$9990,3,FALSE)</f>
        <v>Spider Cultist Cowl</v>
      </c>
      <c r="C253" s="8" t="str">
        <f>VLOOKUP(A253,'Sets data'!$A$3:$C$9990,2,FALSE)</f>
        <v>Spinnenkultistenkutte</v>
      </c>
      <c r="G253" s="78" t="str">
        <f t="shared" si="3"/>
        <v/>
      </c>
    </row>
    <row r="254" spans="1:7" x14ac:dyDescent="0.25">
      <c r="A254" s="12">
        <v>298</v>
      </c>
      <c r="B254" s="8" t="str">
        <f>VLOOKUP(A254,'Sets data'!$A$3:$C$9990,3,FALSE)</f>
        <v>Light Speaker</v>
      </c>
      <c r="C254" s="8" t="str">
        <f>VLOOKUP(A254,'Sets data'!$A$3:$C$9990,2,FALSE)</f>
        <v>Lichtsprecher</v>
      </c>
      <c r="G254" s="78" t="str">
        <f t="shared" si="3"/>
        <v/>
      </c>
    </row>
    <row r="255" spans="1:7" x14ac:dyDescent="0.25">
      <c r="A255" s="12">
        <v>299</v>
      </c>
      <c r="B255" s="8" t="str">
        <f>VLOOKUP(A255,'Sets data'!$A$3:$C$9990,3,FALSE)</f>
        <v>Toothrow</v>
      </c>
      <c r="C255" s="8" t="str">
        <f>VLOOKUP(A255,'Sets data'!$A$3:$C$9990,2,FALSE)</f>
        <v>Zahnreihe</v>
      </c>
      <c r="G255" s="78" t="str">
        <f t="shared" si="3"/>
        <v/>
      </c>
    </row>
    <row r="256" spans="1:7" x14ac:dyDescent="0.25">
      <c r="A256" s="12">
        <v>300</v>
      </c>
      <c r="B256" s="8" t="str">
        <f>VLOOKUP(A256,'Sets data'!$A$3:$C$9990,3,FALSE)</f>
        <v>Netch's Touch</v>
      </c>
      <c r="C256" s="8" t="str">
        <f>VLOOKUP(A256,'Sets data'!$A$3:$C$9990,2,FALSE)</f>
        <v>Berührung des Netch</v>
      </c>
      <c r="G256" s="78" t="str">
        <f t="shared" ref="G256:G319" si="4">IF(AND(A256&lt;&gt;"",NOT(ISERROR(A256)),ISNUMBER(A256),D256&lt;&gt;""),CONCATENATE("[",A256,"] = {",D256,"},","     --",B256," -&gt; ",E256," / ",F256),"")</f>
        <v/>
      </c>
    </row>
    <row r="257" spans="1:7" x14ac:dyDescent="0.25">
      <c r="A257" s="12">
        <v>301</v>
      </c>
      <c r="B257" s="8" t="str">
        <f>VLOOKUP(A257,'Sets data'!$A$3:$C$9990,3,FALSE)</f>
        <v>Strength of the Automaton</v>
      </c>
      <c r="C257" s="8" t="str">
        <f>VLOOKUP(A257,'Sets data'!$A$3:$C$9990,2,FALSE)</f>
        <v>Stärke des Automaten</v>
      </c>
      <c r="G257" s="78" t="str">
        <f t="shared" si="4"/>
        <v/>
      </c>
    </row>
    <row r="258" spans="1:7" x14ac:dyDescent="0.25">
      <c r="A258" s="12">
        <v>302</v>
      </c>
      <c r="B258" s="8" t="str">
        <f>VLOOKUP(A258,'Sets data'!$A$3:$C$9990,3,FALSE)</f>
        <v>Leviathan</v>
      </c>
      <c r="C258" s="8" t="str">
        <f>VLOOKUP(A258,'Sets data'!$A$3:$C$9990,2,FALSE)</f>
        <v>Leviathan</v>
      </c>
      <c r="G258" s="78" t="str">
        <f t="shared" si="4"/>
        <v/>
      </c>
    </row>
    <row r="259" spans="1:7" x14ac:dyDescent="0.25">
      <c r="A259" s="12">
        <v>303</v>
      </c>
      <c r="B259" s="8" t="str">
        <f>VLOOKUP(A259,'Sets data'!$A$3:$C$9990,3,FALSE)</f>
        <v>Lamia's Song</v>
      </c>
      <c r="C259" s="8" t="str">
        <f>VLOOKUP(A259,'Sets data'!$A$3:$C$9990,2,FALSE)</f>
        <v>Lied der Lamie</v>
      </c>
      <c r="G259" s="78" t="str">
        <f t="shared" si="4"/>
        <v/>
      </c>
    </row>
    <row r="260" spans="1:7" x14ac:dyDescent="0.25">
      <c r="A260" s="12">
        <v>304</v>
      </c>
      <c r="B260" s="8" t="str">
        <f>VLOOKUP(A260,'Sets data'!$A$3:$C$9990,3,FALSE)</f>
        <v>Medusa</v>
      </c>
      <c r="C260" s="8" t="str">
        <f>VLOOKUP(A260,'Sets data'!$A$3:$C$9990,2,FALSE)</f>
        <v>Versteinernder Blick</v>
      </c>
      <c r="G260" s="78" t="str">
        <f t="shared" si="4"/>
        <v/>
      </c>
    </row>
    <row r="261" spans="1:7" x14ac:dyDescent="0.25">
      <c r="A261" s="12">
        <v>305</v>
      </c>
      <c r="B261" s="8" t="str">
        <f>VLOOKUP(A261,'Sets data'!$A$3:$C$9990,3,FALSE)</f>
        <v>Treasure Hunter</v>
      </c>
      <c r="C261" s="8" t="str">
        <f>VLOOKUP(A261,'Sets data'!$A$3:$C$9990,2,FALSE)</f>
        <v>Schatzjäger</v>
      </c>
      <c r="G261" s="78" t="str">
        <f t="shared" si="4"/>
        <v/>
      </c>
    </row>
    <row r="262" spans="1:7" x14ac:dyDescent="0.25">
      <c r="A262" s="12">
        <v>307</v>
      </c>
      <c r="B262" s="8" t="str">
        <f>VLOOKUP(A262,'Sets data'!$A$3:$C$9990,3,FALSE)</f>
        <v>Draugr Hulk</v>
      </c>
      <c r="C262" s="8" t="str">
        <f>VLOOKUP(A262,'Sets data'!$A$3:$C$9990,2,FALSE)</f>
        <v>Schwerfälliger Draugr</v>
      </c>
      <c r="G262" s="78" t="str">
        <f t="shared" si="4"/>
        <v/>
      </c>
    </row>
    <row r="263" spans="1:7" x14ac:dyDescent="0.25">
      <c r="A263" s="12">
        <v>308</v>
      </c>
      <c r="B263" s="8" t="str">
        <f>VLOOKUP(A263,'Sets data'!$A$3:$C$9990,3,FALSE)</f>
        <v>Bone Pirate's Tatters</v>
      </c>
      <c r="C263" s="8" t="str">
        <f>VLOOKUP(A263,'Sets data'!$A$3:$C$9990,2,FALSE)</f>
        <v>Lumpen des Knochenpiraten</v>
      </c>
      <c r="G263" s="78" t="str">
        <f t="shared" si="4"/>
        <v/>
      </c>
    </row>
    <row r="264" spans="1:7" x14ac:dyDescent="0.25">
      <c r="A264" s="12">
        <v>309</v>
      </c>
      <c r="B264" s="8" t="str">
        <f>VLOOKUP(A264,'Sets data'!$A$3:$C$9990,3,FALSE)</f>
        <v>Knight-errant's Mail</v>
      </c>
      <c r="C264" s="8" t="str">
        <f>VLOOKUP(A264,'Sets data'!$A$3:$C$9990,2,FALSE)</f>
        <v>Platten des Wanderritters</v>
      </c>
      <c r="G264" s="78" t="str">
        <f t="shared" si="4"/>
        <v/>
      </c>
    </row>
    <row r="265" spans="1:7" x14ac:dyDescent="0.25">
      <c r="A265" s="12">
        <v>310</v>
      </c>
      <c r="B265" s="8" t="str">
        <f>VLOOKUP(A265,'Sets data'!$A$3:$C$9990,3,FALSE)</f>
        <v>Sword Dancer</v>
      </c>
      <c r="C265" s="8" t="str">
        <f>VLOOKUP(A265,'Sets data'!$A$3:$C$9990,2,FALSE)</f>
        <v>Schwerttänzer</v>
      </c>
      <c r="G265" s="78" t="str">
        <f t="shared" si="4"/>
        <v/>
      </c>
    </row>
    <row r="266" spans="1:7" x14ac:dyDescent="0.25">
      <c r="A266" s="12">
        <v>311</v>
      </c>
      <c r="B266" s="8" t="str">
        <f>VLOOKUP(A266,'Sets data'!$A$3:$C$9990,3,FALSE)</f>
        <v>Rattlecage</v>
      </c>
      <c r="C266" s="8" t="str">
        <f>VLOOKUP(A266,'Sets data'!$A$3:$C$9990,2,FALSE)</f>
        <v>Klapperkäfig</v>
      </c>
      <c r="G266" s="78" t="str">
        <f t="shared" si="4"/>
        <v/>
      </c>
    </row>
    <row r="267" spans="1:7" x14ac:dyDescent="0.25">
      <c r="A267" s="12">
        <v>313</v>
      </c>
      <c r="B267" s="8" t="str">
        <f>VLOOKUP(A267,'Sets data'!$A$3:$C$9990,3,FALSE)</f>
        <v>Titanic Cleave</v>
      </c>
      <c r="C267" s="8" t="str">
        <f>VLOOKUP(A267,'Sets data'!$A$3:$C$9990,2,FALSE)</f>
        <v>Titanisches Trennen</v>
      </c>
      <c r="G267" s="78" t="str">
        <f t="shared" si="4"/>
        <v/>
      </c>
    </row>
    <row r="268" spans="1:7" x14ac:dyDescent="0.25">
      <c r="A268" s="12">
        <v>314</v>
      </c>
      <c r="B268" s="8" t="str">
        <f>VLOOKUP(A268,'Sets data'!$A$3:$C$9990,3,FALSE)</f>
        <v>Puncturing Remedy</v>
      </c>
      <c r="C268" s="8" t="str">
        <f>VLOOKUP(A268,'Sets data'!$A$3:$C$9990,2,FALSE)</f>
        <v>Durchschlagende Genesung</v>
      </c>
      <c r="G268" s="78" t="str">
        <f t="shared" si="4"/>
        <v/>
      </c>
    </row>
    <row r="269" spans="1:7" x14ac:dyDescent="0.25">
      <c r="A269" s="12">
        <v>315</v>
      </c>
      <c r="B269" s="8" t="str">
        <f>VLOOKUP(A269,'Sets data'!$A$3:$C$9990,3,FALSE)</f>
        <v>Stinging Slashes</v>
      </c>
      <c r="C269" s="8" t="str">
        <f>VLOOKUP(A269,'Sets data'!$A$3:$C$9990,2,FALSE)</f>
        <v>Stechende Schnitte</v>
      </c>
      <c r="G269" s="78" t="str">
        <f t="shared" si="4"/>
        <v/>
      </c>
    </row>
    <row r="270" spans="1:7" x14ac:dyDescent="0.25">
      <c r="A270" s="12">
        <v>316</v>
      </c>
      <c r="B270" s="8" t="str">
        <f>VLOOKUP(A270,'Sets data'!$A$3:$C$9990,3,FALSE)</f>
        <v>Caustic Arrow</v>
      </c>
      <c r="C270" s="8" t="str">
        <f>VLOOKUP(A270,'Sets data'!$A$3:$C$9990,2,FALSE)</f>
        <v>Beißender Pfeil</v>
      </c>
      <c r="G270" s="78" t="str">
        <f t="shared" si="4"/>
        <v/>
      </c>
    </row>
    <row r="271" spans="1:7" x14ac:dyDescent="0.25">
      <c r="A271" s="12">
        <v>317</v>
      </c>
      <c r="B271" s="8" t="str">
        <f>VLOOKUP(A271,'Sets data'!$A$3:$C$9990,3,FALSE)</f>
        <v>Destructive Impact</v>
      </c>
      <c r="C271" s="8" t="str">
        <f>VLOOKUP(A271,'Sets data'!$A$3:$C$9990,2,FALSE)</f>
        <v>Zerstörerischer Einschlag</v>
      </c>
      <c r="G271" s="78" t="str">
        <f t="shared" si="4"/>
        <v/>
      </c>
    </row>
    <row r="272" spans="1:7" x14ac:dyDescent="0.25">
      <c r="A272" s="12">
        <v>318</v>
      </c>
      <c r="B272" s="8" t="str">
        <f>VLOOKUP(A272,'Sets data'!$A$3:$C$9990,3,FALSE)</f>
        <v>Grand Rejuvenation</v>
      </c>
      <c r="C272" s="8" t="str">
        <f>VLOOKUP(A272,'Sets data'!$A$3:$C$9990,2,FALSE)</f>
        <v>Große Verjüngung</v>
      </c>
      <c r="G272" s="78" t="str">
        <f t="shared" si="4"/>
        <v/>
      </c>
    </row>
    <row r="273" spans="1:7" x14ac:dyDescent="0.25">
      <c r="A273" s="12">
        <v>320</v>
      </c>
      <c r="B273" s="8" t="str">
        <f>VLOOKUP(A273,'Sets data'!$A$3:$C$9990,3,FALSE)</f>
        <v>War Maiden</v>
      </c>
      <c r="C273" s="8" t="str">
        <f>VLOOKUP(A273,'Sets data'!$A$3:$C$9990,2,FALSE)</f>
        <v>Kriegsjungfer</v>
      </c>
      <c r="G273" s="78" t="str">
        <f t="shared" si="4"/>
        <v/>
      </c>
    </row>
    <row r="274" spans="1:7" x14ac:dyDescent="0.25">
      <c r="A274" s="12">
        <v>321</v>
      </c>
      <c r="B274" s="8" t="str">
        <f>VLOOKUP(A274,'Sets data'!$A$3:$C$9990,3,FALSE)</f>
        <v>Defiler</v>
      </c>
      <c r="C274" s="8" t="str">
        <f>VLOOKUP(A274,'Sets data'!$A$3:$C$9990,2,FALSE)</f>
        <v>Schänder</v>
      </c>
      <c r="G274" s="78" t="str">
        <f t="shared" si="4"/>
        <v/>
      </c>
    </row>
    <row r="275" spans="1:7" x14ac:dyDescent="0.25">
      <c r="A275" s="12">
        <v>322</v>
      </c>
      <c r="B275" s="8" t="str">
        <f>VLOOKUP(A275,'Sets data'!$A$3:$C$9990,3,FALSE)</f>
        <v>Warrior-Poet</v>
      </c>
      <c r="C275" s="8" t="str">
        <f>VLOOKUP(A275,'Sets data'!$A$3:$C$9990,2,FALSE)</f>
        <v>Kriegerpoet</v>
      </c>
      <c r="G275" s="78" t="str">
        <f t="shared" si="4"/>
        <v/>
      </c>
    </row>
    <row r="276" spans="1:7" x14ac:dyDescent="0.25">
      <c r="A276" s="5">
        <v>323</v>
      </c>
      <c r="B276" s="8" t="str">
        <f>VLOOKUP(A276,'Sets data'!$A$3:$C$9990,3,FALSE)</f>
        <v>Assassin's Guile</v>
      </c>
      <c r="C276" s="8" t="str">
        <f>VLOOKUP(A276,'Sets data'!$A$3:$C$9990,2,FALSE)</f>
        <v>Assassinenlist</v>
      </c>
      <c r="G276" s="78" t="str">
        <f t="shared" si="4"/>
        <v/>
      </c>
    </row>
    <row r="277" spans="1:7" x14ac:dyDescent="0.25">
      <c r="A277" s="5">
        <v>324</v>
      </c>
      <c r="B277" s="8" t="str">
        <f>VLOOKUP(A277,'Sets data'!$A$3:$C$9990,3,FALSE)</f>
        <v>Daedric Trickery</v>
      </c>
      <c r="C277" s="8" t="str">
        <f>VLOOKUP(A277,'Sets data'!$A$3:$C$9990,2,FALSE)</f>
        <v>Daedrische Gaunerei</v>
      </c>
      <c r="G277" s="78" t="str">
        <f t="shared" si="4"/>
        <v/>
      </c>
    </row>
    <row r="278" spans="1:7" x14ac:dyDescent="0.25">
      <c r="A278" s="5">
        <v>325</v>
      </c>
      <c r="B278" s="8" t="str">
        <f>VLOOKUP(A278,'Sets data'!$A$3:$C$9990,3,FALSE)</f>
        <v>Shacklebreaker</v>
      </c>
      <c r="C278" s="8" t="str">
        <f>VLOOKUP(A278,'Sets data'!$A$3:$C$9990,2,FALSE)</f>
        <v>Kettensprenger</v>
      </c>
      <c r="G278" s="78" t="str">
        <f t="shared" si="4"/>
        <v/>
      </c>
    </row>
    <row r="279" spans="1:7" x14ac:dyDescent="0.25">
      <c r="A279" s="12">
        <v>326</v>
      </c>
      <c r="B279" s="8" t="str">
        <f>VLOOKUP(A279,'Sets data'!$A$3:$C$9990,3,FALSE)</f>
        <v>Vanguard's Challenge</v>
      </c>
      <c r="C279" s="8" t="str">
        <f>VLOOKUP(A279,'Sets data'!$A$3:$C$9990,2,FALSE)</f>
        <v>Vorhutdisput</v>
      </c>
      <c r="G279" s="78" t="str">
        <f t="shared" si="4"/>
        <v/>
      </c>
    </row>
    <row r="280" spans="1:7" x14ac:dyDescent="0.25">
      <c r="A280" s="12">
        <v>327</v>
      </c>
      <c r="B280" s="8" t="str">
        <f>VLOOKUP(A280,'Sets data'!$A$3:$C$9990,3,FALSE)</f>
        <v>Coward's Gear</v>
      </c>
      <c r="C280" s="8" t="str">
        <f>VLOOKUP(A280,'Sets data'!$A$3:$C$9990,2,FALSE)</f>
        <v>Feiglingstracht</v>
      </c>
      <c r="G280" s="78" t="str">
        <f t="shared" si="4"/>
        <v/>
      </c>
    </row>
    <row r="281" spans="1:7" x14ac:dyDescent="0.25">
      <c r="A281" s="12">
        <v>328</v>
      </c>
      <c r="B281" s="8" t="str">
        <f>VLOOKUP(A281,'Sets data'!$A$3:$C$9990,3,FALSE)</f>
        <v>Knight Slayer</v>
      </c>
      <c r="C281" s="8" t="str">
        <f>VLOOKUP(A281,'Sets data'!$A$3:$C$9990,2,FALSE)</f>
        <v>Ritterschlächter</v>
      </c>
      <c r="G281" s="78" t="str">
        <f t="shared" si="4"/>
        <v/>
      </c>
    </row>
    <row r="282" spans="1:7" x14ac:dyDescent="0.25">
      <c r="A282" s="12">
        <v>329</v>
      </c>
      <c r="B282" s="8" t="str">
        <f>VLOOKUP(A282,'Sets data'!$A$3:$C$9990,3,FALSE)</f>
        <v>Wizard's Riposte</v>
      </c>
      <c r="C282" s="8" t="str">
        <f>VLOOKUP(A282,'Sets data'!$A$3:$C$9990,2,FALSE)</f>
        <v>Zaubererreplik</v>
      </c>
      <c r="G282" s="78" t="str">
        <f t="shared" si="4"/>
        <v/>
      </c>
    </row>
    <row r="283" spans="1:7" x14ac:dyDescent="0.25">
      <c r="A283" s="12">
        <v>330</v>
      </c>
      <c r="B283" s="8" t="str">
        <f>VLOOKUP(A283,'Sets data'!$A$3:$C$9990,3,FALSE)</f>
        <v>Automated Defense</v>
      </c>
      <c r="C283" s="8" t="str">
        <f>VLOOKUP(A283,'Sets data'!$A$3:$C$9990,2,FALSE)</f>
        <v>Automatisierte Verteidigung</v>
      </c>
      <c r="G283" s="78" t="str">
        <f t="shared" si="4"/>
        <v/>
      </c>
    </row>
    <row r="284" spans="1:7" x14ac:dyDescent="0.25">
      <c r="A284" s="12">
        <v>331</v>
      </c>
      <c r="B284" s="8" t="str">
        <f>VLOOKUP(A284,'Sets data'!$A$3:$C$9990,3,FALSE)</f>
        <v>War Machine</v>
      </c>
      <c r="C284" s="8" t="str">
        <f>VLOOKUP(A284,'Sets data'!$A$3:$C$9990,2,FALSE)</f>
        <v>Kriegsmaschine</v>
      </c>
      <c r="G284" s="78" t="str">
        <f t="shared" si="4"/>
        <v/>
      </c>
    </row>
    <row r="285" spans="1:7" x14ac:dyDescent="0.25">
      <c r="A285" s="12">
        <v>332</v>
      </c>
      <c r="B285" s="8" t="str">
        <f>VLOOKUP(A285,'Sets data'!$A$3:$C$9990,3,FALSE)</f>
        <v>Master Architect</v>
      </c>
      <c r="C285" s="8" t="str">
        <f>VLOOKUP(A285,'Sets data'!$A$3:$C$9990,2,FALSE)</f>
        <v>Meisterarchitekt</v>
      </c>
      <c r="G285" s="78" t="str">
        <f t="shared" si="4"/>
        <v/>
      </c>
    </row>
    <row r="286" spans="1:7" x14ac:dyDescent="0.25">
      <c r="A286" s="12">
        <v>333</v>
      </c>
      <c r="B286" s="8" t="str">
        <f>VLOOKUP(A286,'Sets data'!$A$3:$C$9990,3,FALSE)</f>
        <v>Inventor's Guard</v>
      </c>
      <c r="C286" s="8" t="str">
        <f>VLOOKUP(A286,'Sets data'!$A$3:$C$9990,2,FALSE)</f>
        <v>Erfindergarde</v>
      </c>
      <c r="G286" s="78" t="str">
        <f t="shared" si="4"/>
        <v/>
      </c>
    </row>
    <row r="287" spans="1:7" x14ac:dyDescent="0.25">
      <c r="A287" s="12">
        <v>334</v>
      </c>
      <c r="B287" s="8" t="str">
        <f>VLOOKUP(A287,'Sets data'!$A$3:$C$9990,3,FALSE)</f>
        <v>Impregnable Armor</v>
      </c>
      <c r="C287" s="8" t="str">
        <f>VLOOKUP(A287,'Sets data'!$A$3:$C$9990,2,FALSE)</f>
        <v>Unüberwindliche Rüstung</v>
      </c>
      <c r="G287" s="78" t="str">
        <f t="shared" si="4"/>
        <v/>
      </c>
    </row>
    <row r="288" spans="1:7" x14ac:dyDescent="0.25">
      <c r="A288" s="12">
        <v>335</v>
      </c>
      <c r="B288" s="8" t="str">
        <f>VLOOKUP(A288,'Sets data'!$A$3:$C$9990,3,FALSE)</f>
        <v>Draugr's Rest</v>
      </c>
      <c r="C288" s="8" t="str">
        <f>VLOOKUP(A288,'Sets data'!$A$3:$C$9990,2,FALSE)</f>
        <v>Draugrruhe</v>
      </c>
      <c r="G288" s="78" t="str">
        <f t="shared" si="4"/>
        <v/>
      </c>
    </row>
    <row r="289" spans="1:7" x14ac:dyDescent="0.25">
      <c r="A289" s="12">
        <v>336</v>
      </c>
      <c r="B289" s="8" t="str">
        <f>VLOOKUP(A289,'Sets data'!$A$3:$C$9990,3,FALSE)</f>
        <v>Pillar of Nirn</v>
      </c>
      <c r="C289" s="8" t="str">
        <f>VLOOKUP(A289,'Sets data'!$A$3:$C$9990,2,FALSE)</f>
        <v>Säulen von Nirn</v>
      </c>
      <c r="G289" s="78" t="str">
        <f t="shared" si="4"/>
        <v/>
      </c>
    </row>
    <row r="290" spans="1:7" x14ac:dyDescent="0.25">
      <c r="A290" s="12">
        <v>337</v>
      </c>
      <c r="B290" s="8" t="str">
        <f>VLOOKUP(A290,'Sets data'!$A$3:$C$9990,3,FALSE)</f>
        <v>Ironblood</v>
      </c>
      <c r="C290" s="8" t="str">
        <f>VLOOKUP(A290,'Sets data'!$A$3:$C$9990,2,FALSE)</f>
        <v>Eisenblut</v>
      </c>
      <c r="G290" s="78" t="str">
        <f t="shared" si="4"/>
        <v/>
      </c>
    </row>
    <row r="291" spans="1:7" x14ac:dyDescent="0.25">
      <c r="A291" s="12">
        <v>338</v>
      </c>
      <c r="B291" s="8" t="str">
        <f>VLOOKUP(A291,'Sets data'!$A$3:$C$9990,3,FALSE)</f>
        <v>Flame Blossom</v>
      </c>
      <c r="C291" s="8" t="str">
        <f>VLOOKUP(A291,'Sets data'!$A$3:$C$9990,2,FALSE)</f>
        <v>Flammenblüte</v>
      </c>
      <c r="G291" s="78" t="str">
        <f t="shared" si="4"/>
        <v/>
      </c>
    </row>
    <row r="292" spans="1:7" x14ac:dyDescent="0.25">
      <c r="A292" s="12">
        <v>339</v>
      </c>
      <c r="B292" s="8" t="str">
        <f>VLOOKUP(A292,'Sets data'!$A$3:$C$9990,3,FALSE)</f>
        <v>Blooddrinker</v>
      </c>
      <c r="C292" s="8" t="str">
        <f>VLOOKUP(A292,'Sets data'!$A$3:$C$9990,2,FALSE)</f>
        <v>Bluttrinker</v>
      </c>
      <c r="G292" s="78" t="str">
        <f t="shared" si="4"/>
        <v/>
      </c>
    </row>
    <row r="293" spans="1:7"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2450</v>
      </c>
      <c r="G294" s="7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data'!$A$3:$C$9990,3,FALSE)</f>
        <v>Domihaus</v>
      </c>
      <c r="C295" s="8" t="str">
        <f>VLOOKUP(A295,'Sets data'!$A$3:$C$9990,2,FALSE)</f>
        <v>Domihaus</v>
      </c>
      <c r="G295" s="78" t="str">
        <f t="shared" si="4"/>
        <v/>
      </c>
    </row>
    <row r="296" spans="1:7" x14ac:dyDescent="0.25">
      <c r="A296" s="12">
        <v>343</v>
      </c>
      <c r="B296" s="8" t="str">
        <f>VLOOKUP(A296,'Sets data'!$A$3:$C$9990,3,FALSE)</f>
        <v>Caluurion's Legacy</v>
      </c>
      <c r="C296" s="8" t="str">
        <f>VLOOKUP(A296,'Sets data'!$A$3:$C$9990,2,FALSE)</f>
        <v>Caluurions Erbe</v>
      </c>
      <c r="G296" s="78" t="str">
        <f t="shared" si="4"/>
        <v/>
      </c>
    </row>
    <row r="297" spans="1:7" x14ac:dyDescent="0.25">
      <c r="A297" s="12">
        <v>344</v>
      </c>
      <c r="B297" s="8" t="str">
        <f>VLOOKUP(A297,'Sets data'!$A$3:$C$9990,3,FALSE)</f>
        <v>Trappings of Invigoration</v>
      </c>
      <c r="C297" s="8" t="str">
        <f>VLOOKUP(A297,'Sets data'!$A$3:$C$9990,2,FALSE)</f>
        <v>Stärkungsprunk</v>
      </c>
      <c r="G297" s="78" t="str">
        <f t="shared" si="4"/>
        <v/>
      </c>
    </row>
    <row r="298" spans="1:7" x14ac:dyDescent="0.25">
      <c r="A298" s="12">
        <v>345</v>
      </c>
      <c r="B298" s="8" t="str">
        <f>VLOOKUP(A298,'Sets data'!$A$3:$C$9990,3,FALSE)</f>
        <v>Ulfnor's Favor</v>
      </c>
      <c r="C298" s="8" t="str">
        <f>VLOOKUP(A298,'Sets data'!$A$3:$C$9990,2,FALSE)</f>
        <v>Ulfnors Gunst</v>
      </c>
      <c r="G298" s="78" t="str">
        <f t="shared" si="4"/>
        <v/>
      </c>
    </row>
    <row r="299" spans="1:7" x14ac:dyDescent="0.25">
      <c r="A299" s="12">
        <v>346</v>
      </c>
      <c r="B299" s="8" t="str">
        <f>VLOOKUP(A299,'Sets data'!$A$3:$C$9990,3,FALSE)</f>
        <v>Jorvuld's Guidance</v>
      </c>
      <c r="C299" s="8" t="str">
        <f>VLOOKUP(A299,'Sets data'!$A$3:$C$9990,2,FALSE)</f>
        <v>Jorvulds Führung</v>
      </c>
      <c r="G299" s="78" t="str">
        <f t="shared" si="4"/>
        <v/>
      </c>
    </row>
    <row r="300" spans="1:7" x14ac:dyDescent="0.25">
      <c r="A300" s="12">
        <v>347</v>
      </c>
      <c r="B300" s="8" t="str">
        <f>VLOOKUP(A300,'Sets data'!$A$3:$C$9990,3,FALSE)</f>
        <v>Plague Slinger</v>
      </c>
      <c r="C300" s="8" t="str">
        <f>VLOOKUP(A300,'Sets data'!$A$3:$C$9990,2,FALSE)</f>
        <v>Seuchenschleuder</v>
      </c>
      <c r="G300" s="78" t="str">
        <f t="shared" si="4"/>
        <v/>
      </c>
    </row>
    <row r="301" spans="1:7" x14ac:dyDescent="0.25">
      <c r="A301" s="12">
        <v>348</v>
      </c>
      <c r="B301" s="8" t="str">
        <f>VLOOKUP(A301,'Sets data'!$A$3:$C$9990,3,FALSE)</f>
        <v>Curse of Doylemish</v>
      </c>
      <c r="C301" s="8" t="str">
        <f>VLOOKUP(A301,'Sets data'!$A$3:$C$9990,2,FALSE)</f>
        <v>Fluch von Doylemish</v>
      </c>
      <c r="G301" s="78" t="str">
        <f t="shared" si="4"/>
        <v/>
      </c>
    </row>
    <row r="302" spans="1:7" x14ac:dyDescent="0.25">
      <c r="A302" s="5">
        <v>349</v>
      </c>
      <c r="B302" s="8" t="str">
        <f>VLOOKUP(A302,'Sets data'!$A$3:$C$9990,3,FALSE)</f>
        <v>Thurvokun</v>
      </c>
      <c r="C302" s="8" t="str">
        <f>VLOOKUP(A302,'Sets data'!$A$3:$C$9990,2,FALSE)</f>
        <v>Thurvokun</v>
      </c>
      <c r="G302" s="78" t="str">
        <f t="shared" si="4"/>
        <v/>
      </c>
    </row>
    <row r="303" spans="1:7" x14ac:dyDescent="0.25">
      <c r="A303" s="5">
        <v>350</v>
      </c>
      <c r="B303" s="8" t="str">
        <f>VLOOKUP(A303,'Sets data'!$A$3:$C$9990,3,FALSE)</f>
        <v>Zaan</v>
      </c>
      <c r="C303" s="8" t="str">
        <f>VLOOKUP(A303,'Sets data'!$A$3:$C$9990,2,FALSE)</f>
        <v>Zaan</v>
      </c>
      <c r="G303" s="78" t="str">
        <f t="shared" si="4"/>
        <v/>
      </c>
    </row>
    <row r="304" spans="1:7" x14ac:dyDescent="0.25">
      <c r="A304" s="5">
        <v>351</v>
      </c>
      <c r="B304" s="8" t="str">
        <f>VLOOKUP(A304,'Sets data'!$A$3:$C$9990,3,FALSE)</f>
        <v>Innate Axiom</v>
      </c>
      <c r="C304" s="8" t="str">
        <f>VLOOKUP(A304,'Sets data'!$A$3:$C$9990,2,FALSE)</f>
        <v>Kernaxiom</v>
      </c>
      <c r="G304" s="78" t="str">
        <f t="shared" si="4"/>
        <v/>
      </c>
    </row>
    <row r="305" spans="1:7" x14ac:dyDescent="0.25">
      <c r="A305" s="5">
        <v>352</v>
      </c>
      <c r="B305" s="8" t="str">
        <f>VLOOKUP(A305,'Sets data'!$A$3:$C$9990,3,FALSE)</f>
        <v>Fortified Brass</v>
      </c>
      <c r="C305" s="8" t="str">
        <f>VLOOKUP(A305,'Sets data'!$A$3:$C$9990,2,FALSE)</f>
        <v>Messingpanzer</v>
      </c>
      <c r="G305" s="78" t="str">
        <f t="shared" si="4"/>
        <v/>
      </c>
    </row>
    <row r="306" spans="1:7" ht="105" x14ac:dyDescent="0.25">
      <c r="A306" s="5">
        <v>353</v>
      </c>
      <c r="B306" s="8" t="str">
        <f>VLOOKUP(A306,'Sets data'!$A$3:$C$9990,3,FALSE)</f>
        <v>Mechanical Acuity</v>
      </c>
      <c r="C306" s="8" t="str">
        <f>VLOOKUP(A306,'Sets data'!$A$3:$C$9990,2,FALSE)</f>
        <v>Mechanikblick</v>
      </c>
      <c r="D306" s="23" t="s">
        <v>2451</v>
      </c>
      <c r="G306" s="7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data'!$A$3:$C$9990,3,FALSE)</f>
        <v>Mad Tinkerer</v>
      </c>
      <c r="C307" s="8" t="str">
        <f>VLOOKUP(A307,'Sets data'!$A$3:$C$9990,2,FALSE)</f>
        <v>Wahntüftler</v>
      </c>
      <c r="G307" s="78" t="str">
        <f t="shared" si="4"/>
        <v/>
      </c>
    </row>
    <row r="308" spans="1:7" x14ac:dyDescent="0.25">
      <c r="A308" s="12">
        <v>355</v>
      </c>
      <c r="B308" s="8" t="str">
        <f>VLOOKUP(A308,'Sets data'!$A$3:$C$9990,3,FALSE)</f>
        <v>Unfathomable Darkness</v>
      </c>
      <c r="C308" s="8" t="str">
        <f>VLOOKUP(A308,'Sets data'!$A$3:$C$9990,2,FALSE)</f>
        <v>Unermessliche Dunkelheit</v>
      </c>
      <c r="G308" s="78" t="str">
        <f t="shared" si="4"/>
        <v/>
      </c>
    </row>
    <row r="309" spans="1:7" x14ac:dyDescent="0.25">
      <c r="A309" s="12">
        <v>356</v>
      </c>
      <c r="B309" s="8" t="str">
        <f>VLOOKUP(A309,'Sets data'!$A$3:$C$9990,3,FALSE)</f>
        <v>Livewire</v>
      </c>
      <c r="C309" s="8" t="str">
        <f>VLOOKUP(A309,'Sets data'!$A$3:$C$9990,2,FALSE)</f>
        <v>Stromschlag</v>
      </c>
      <c r="G309" s="78" t="str">
        <f t="shared" si="4"/>
        <v/>
      </c>
    </row>
    <row r="310" spans="1:7" x14ac:dyDescent="0.25">
      <c r="A310" s="12">
        <v>357</v>
      </c>
      <c r="B310" s="8" t="str">
        <f>VLOOKUP(A310,'Sets data'!$A$3:$C$9990,3,FALSE)</f>
        <v>Disciplined Slash (Perfected)</v>
      </c>
      <c r="C310" s="8" t="str">
        <f>VLOOKUP(A310,'Sets data'!$A$3:$C$9990,2,FALSE)</f>
        <v>Disziplinierter Schnitt (vollendet)</v>
      </c>
      <c r="G310" s="78" t="str">
        <f t="shared" si="4"/>
        <v/>
      </c>
    </row>
    <row r="311" spans="1:7" x14ac:dyDescent="0.25">
      <c r="A311" s="12">
        <v>358</v>
      </c>
      <c r="B311" s="8" t="str">
        <f>VLOOKUP(A311,'Sets data'!$A$3:$C$9990,3,FALSE)</f>
        <v>Defensive Position (Perfected)</v>
      </c>
      <c r="C311" s="8" t="str">
        <f>VLOOKUP(A311,'Sets data'!$A$3:$C$9990,2,FALSE)</f>
        <v>Defensive Position (vollendet)</v>
      </c>
      <c r="G311" s="78" t="str">
        <f t="shared" si="4"/>
        <v/>
      </c>
    </row>
    <row r="312" spans="1:7" x14ac:dyDescent="0.25">
      <c r="A312" s="12">
        <v>359</v>
      </c>
      <c r="B312" s="8" t="str">
        <f>VLOOKUP(A312,'Sets data'!$A$3:$C$9990,3,FALSE)</f>
        <v>Chaotic Whirlwind (Perfected)</v>
      </c>
      <c r="C312" s="8" t="str">
        <f>VLOOKUP(A312,'Sets data'!$A$3:$C$9990,2,FALSE)</f>
        <v>Chaotischer Wirbelwind (vollendet)</v>
      </c>
      <c r="G312" s="78" t="str">
        <f t="shared" si="4"/>
        <v/>
      </c>
    </row>
    <row r="313" spans="1:7" x14ac:dyDescent="0.25">
      <c r="A313" s="12">
        <v>360</v>
      </c>
      <c r="B313" s="8" t="str">
        <f>VLOOKUP(A313,'Sets data'!$A$3:$C$9990,3,FALSE)</f>
        <v>Piercing Spray (Perfected)</v>
      </c>
      <c r="C313" s="8" t="str">
        <f>VLOOKUP(A313,'Sets data'!$A$3:$C$9990,2,FALSE)</f>
        <v>Durchdringende Salve (vollendet)</v>
      </c>
      <c r="G313" s="78" t="str">
        <f t="shared" si="4"/>
        <v/>
      </c>
    </row>
    <row r="314" spans="1:7" x14ac:dyDescent="0.25">
      <c r="A314" s="12">
        <v>361</v>
      </c>
      <c r="B314" s="8" t="str">
        <f>VLOOKUP(A314,'Sets data'!$A$3:$C$9990,3,FALSE)</f>
        <v>Concentrated Force (Perfected)</v>
      </c>
      <c r="C314" s="8" t="str">
        <f>VLOOKUP(A314,'Sets data'!$A$3:$C$9990,2,FALSE)</f>
        <v>Konzentrierte Kraft (vollendet)</v>
      </c>
      <c r="G314" s="78" t="str">
        <f t="shared" si="4"/>
        <v/>
      </c>
    </row>
    <row r="315" spans="1:7" x14ac:dyDescent="0.25">
      <c r="A315" s="12">
        <v>362</v>
      </c>
      <c r="B315" s="8" t="str">
        <f>VLOOKUP(A315,'Sets data'!$A$3:$C$9990,3,FALSE)</f>
        <v>Timeless Blessing (Perfected)</v>
      </c>
      <c r="C315" s="8" t="str">
        <f>VLOOKUP(A315,'Sets data'!$A$3:$C$9990,2,FALSE)</f>
        <v>Zeitloser Segen (vollendet)</v>
      </c>
      <c r="G315" s="78" t="str">
        <f t="shared" si="4"/>
        <v/>
      </c>
    </row>
    <row r="316" spans="1:7" x14ac:dyDescent="0.25">
      <c r="A316" s="12">
        <v>363</v>
      </c>
      <c r="B316" s="8" t="str">
        <f>VLOOKUP(A316,'Sets data'!$A$3:$C$9990,3,FALSE)</f>
        <v>Disciplined Slash</v>
      </c>
      <c r="C316" s="8" t="str">
        <f>VLOOKUP(A316,'Sets data'!$A$3:$C$9990,2,FALSE)</f>
        <v>Disziplinierter Schnitt</v>
      </c>
      <c r="G316" s="78" t="str">
        <f t="shared" si="4"/>
        <v/>
      </c>
    </row>
    <row r="317" spans="1:7" x14ac:dyDescent="0.25">
      <c r="A317" s="12">
        <v>364</v>
      </c>
      <c r="B317" s="8" t="str">
        <f>VLOOKUP(A317,'Sets data'!$A$3:$C$9990,3,FALSE)</f>
        <v>Defensive Position</v>
      </c>
      <c r="C317" s="8" t="str">
        <f>VLOOKUP(A317,'Sets data'!$A$3:$C$9990,2,FALSE)</f>
        <v>Defensive Position</v>
      </c>
      <c r="G317" s="78" t="str">
        <f t="shared" si="4"/>
        <v/>
      </c>
    </row>
    <row r="318" spans="1:7" x14ac:dyDescent="0.25">
      <c r="A318" s="12">
        <v>365</v>
      </c>
      <c r="B318" s="8" t="str">
        <f>VLOOKUP(A318,'Sets data'!$A$3:$C$9990,3,FALSE)</f>
        <v>Chaotic Whirlwind</v>
      </c>
      <c r="C318" s="8" t="str">
        <f>VLOOKUP(A318,'Sets data'!$A$3:$C$9990,2,FALSE)</f>
        <v>Chaotischer Wirbelwind</v>
      </c>
      <c r="G318" s="78" t="str">
        <f t="shared" si="4"/>
        <v/>
      </c>
    </row>
    <row r="319" spans="1:7" x14ac:dyDescent="0.25">
      <c r="A319" s="12">
        <v>366</v>
      </c>
      <c r="B319" s="8" t="str">
        <f>VLOOKUP(A319,'Sets data'!$A$3:$C$9990,3,FALSE)</f>
        <v>Piercing Spray</v>
      </c>
      <c r="C319" s="8" t="str">
        <f>VLOOKUP(A319,'Sets data'!$A$3:$C$9990,2,FALSE)</f>
        <v>Durchdringende Salve</v>
      </c>
      <c r="G319" s="78" t="str">
        <f t="shared" si="4"/>
        <v/>
      </c>
    </row>
    <row r="320" spans="1:7" x14ac:dyDescent="0.25">
      <c r="A320" s="12">
        <v>367</v>
      </c>
      <c r="B320" s="8" t="str">
        <f>VLOOKUP(A320,'Sets data'!$A$3:$C$9990,3,FALSE)</f>
        <v>Concentrated Force</v>
      </c>
      <c r="C320" s="8" t="str">
        <f>VLOOKUP(A320,'Sets data'!$A$3:$C$9990,2,FALSE)</f>
        <v>Konzentrierte Kraft</v>
      </c>
      <c r="G320" s="78" t="str">
        <f t="shared" ref="G320:G383" si="5">IF(AND(A320&lt;&gt;"",NOT(ISERROR(A320)),ISNUMBER(A320),D320&lt;&gt;""),CONCATENATE("[",A320,"] = {",D320,"},","     --",B320," -&gt; ",E320," / ",F320),"")</f>
        <v/>
      </c>
    </row>
    <row r="321" spans="1:7" x14ac:dyDescent="0.25">
      <c r="A321" s="12">
        <v>368</v>
      </c>
      <c r="B321" s="8" t="str">
        <f>VLOOKUP(A321,'Sets data'!$A$3:$C$9990,3,FALSE)</f>
        <v>Timeless Blessing</v>
      </c>
      <c r="C321" s="8" t="str">
        <f>VLOOKUP(A321,'Sets data'!$A$3:$C$9990,2,FALSE)</f>
        <v>Zeitloser Segen</v>
      </c>
      <c r="G321" s="78" t="str">
        <f t="shared" si="5"/>
        <v/>
      </c>
    </row>
    <row r="322" spans="1:7" x14ac:dyDescent="0.25">
      <c r="A322" s="12">
        <v>369</v>
      </c>
      <c r="B322" s="8" t="str">
        <f>VLOOKUP(A322,'Sets data'!$A$3:$C$9990,3,FALSE)</f>
        <v>Merciless Charge</v>
      </c>
      <c r="C322" s="8" t="str">
        <f>VLOOKUP(A322,'Sets data'!$A$3:$C$9990,2,FALSE)</f>
        <v>Gnadenloser Ansturm</v>
      </c>
      <c r="G322" s="78" t="str">
        <f t="shared" si="5"/>
        <v/>
      </c>
    </row>
    <row r="323" spans="1:7" x14ac:dyDescent="0.25">
      <c r="A323" s="12">
        <v>370</v>
      </c>
      <c r="B323" s="8" t="str">
        <f>VLOOKUP(A323,'Sets data'!$A$3:$C$9990,3,FALSE)</f>
        <v>Rampaging Slash</v>
      </c>
      <c r="C323" s="8" t="str">
        <f>VLOOKUP(A323,'Sets data'!$A$3:$C$9990,2,FALSE)</f>
        <v>Tobender Schnitt</v>
      </c>
      <c r="G323" s="78" t="str">
        <f t="shared" si="5"/>
        <v/>
      </c>
    </row>
    <row r="324" spans="1:7" x14ac:dyDescent="0.25">
      <c r="A324" s="12">
        <v>371</v>
      </c>
      <c r="B324" s="8" t="str">
        <f>VLOOKUP(A324,'Sets data'!$A$3:$C$9990,3,FALSE)</f>
        <v>Cruel Flurry</v>
      </c>
      <c r="C324" s="8" t="str">
        <f>VLOOKUP(A324,'Sets data'!$A$3:$C$9990,2,FALSE)</f>
        <v>Grausamer Schlaghagel</v>
      </c>
      <c r="G324" s="78" t="str">
        <f t="shared" si="5"/>
        <v/>
      </c>
    </row>
    <row r="325" spans="1:7" x14ac:dyDescent="0.25">
      <c r="A325" s="12">
        <v>372</v>
      </c>
      <c r="B325" s="8" t="str">
        <f>VLOOKUP(A325,'Sets data'!$A$3:$C$9990,3,FALSE)</f>
        <v>Thunderous Volley</v>
      </c>
      <c r="C325" s="8" t="str">
        <f>VLOOKUP(A325,'Sets data'!$A$3:$C$9990,2,FALSE)</f>
        <v>Donnernde Salve</v>
      </c>
      <c r="G325" s="78" t="str">
        <f t="shared" si="5"/>
        <v/>
      </c>
    </row>
    <row r="326" spans="1:7" x14ac:dyDescent="0.25">
      <c r="A326" s="12">
        <v>373</v>
      </c>
      <c r="B326" s="8" t="str">
        <f>VLOOKUP(A326,'Sets data'!$A$3:$C$9990,3,FALSE)</f>
        <v>Crushing Wall</v>
      </c>
      <c r="C326" s="8" t="str">
        <f>VLOOKUP(A326,'Sets data'!$A$3:$C$9990,2,FALSE)</f>
        <v>Zermalmende Mauer</v>
      </c>
      <c r="G326" s="78" t="str">
        <f t="shared" si="5"/>
        <v/>
      </c>
    </row>
    <row r="327" spans="1:7" x14ac:dyDescent="0.25">
      <c r="A327" s="12">
        <v>374</v>
      </c>
      <c r="B327" s="8" t="str">
        <f>VLOOKUP(A327,'Sets data'!$A$3:$C$9990,3,FALSE)</f>
        <v>Precise Regeneration</v>
      </c>
      <c r="C327" s="8" t="str">
        <f>VLOOKUP(A327,'Sets data'!$A$3:$C$9990,2,FALSE)</f>
        <v>Präzise Regeneration</v>
      </c>
      <c r="G327" s="78" t="str">
        <f t="shared" si="5"/>
        <v/>
      </c>
    </row>
    <row r="328" spans="1:7" x14ac:dyDescent="0.25">
      <c r="A328" s="12">
        <v>380</v>
      </c>
      <c r="B328" s="8" t="str">
        <f>VLOOKUP(A328,'Sets data'!$A$3:$C$9990,3,FALSE)</f>
        <v>Prophet's</v>
      </c>
      <c r="C328" s="8" t="str">
        <f>VLOOKUP(A328,'Sets data'!$A$3:$C$9990,2,FALSE)</f>
        <v>Prophet</v>
      </c>
      <c r="G328" s="78" t="str">
        <f t="shared" si="5"/>
        <v/>
      </c>
    </row>
    <row r="329" spans="1:7" x14ac:dyDescent="0.25">
      <c r="A329" s="12">
        <v>381</v>
      </c>
      <c r="B329" s="8" t="str">
        <f>VLOOKUP(A329,'Sets data'!$A$3:$C$9990,3,FALSE)</f>
        <v>Broken Soul</v>
      </c>
      <c r="C329" s="8" t="str">
        <f>VLOOKUP(A329,'Sets data'!$A$3:$C$9990,2,FALSE)</f>
        <v>Zerbrochene Seele</v>
      </c>
      <c r="G329" s="78" t="str">
        <f t="shared" si="5"/>
        <v/>
      </c>
    </row>
    <row r="330" spans="1:7" x14ac:dyDescent="0.25">
      <c r="A330" s="12">
        <v>382</v>
      </c>
      <c r="B330" s="8" t="str">
        <f>VLOOKUP(A330,'Sets data'!$A$3:$C$9990,3,FALSE)</f>
        <v>Grace of Gloom</v>
      </c>
      <c r="C330" s="8" t="str">
        <f>VLOOKUP(A330,'Sets data'!$A$3:$C$9990,2,FALSE)</f>
        <v>Anmut der Gräue</v>
      </c>
      <c r="G330" s="78" t="str">
        <f t="shared" si="5"/>
        <v/>
      </c>
    </row>
    <row r="331" spans="1:7" x14ac:dyDescent="0.25">
      <c r="A331" s="12">
        <v>383</v>
      </c>
      <c r="B331" s="8" t="str">
        <f>VLOOKUP(A331,'Sets data'!$A$3:$C$9990,3,FALSE)</f>
        <v>Gryphon's Ferocity</v>
      </c>
      <c r="C331" s="8" t="str">
        <f>VLOOKUP(A331,'Sets data'!$A$3:$C$9990,2,FALSE)</f>
        <v>Wildheit des Greifen</v>
      </c>
      <c r="G331" s="78" t="str">
        <f t="shared" si="5"/>
        <v/>
      </c>
    </row>
    <row r="332" spans="1:7" x14ac:dyDescent="0.25">
      <c r="A332" s="12">
        <v>384</v>
      </c>
      <c r="B332" s="8" t="str">
        <f>VLOOKUP(A332,'Sets data'!$A$3:$C$9990,3,FALSE)</f>
        <v>Wisdom of Vanus</v>
      </c>
      <c r="C332" s="8" t="str">
        <f>VLOOKUP(A332,'Sets data'!$A$3:$C$9990,2,FALSE)</f>
        <v>Weisheit von Vanus</v>
      </c>
      <c r="G332" s="78" t="str">
        <f t="shared" si="5"/>
        <v/>
      </c>
    </row>
    <row r="333" spans="1:7" x14ac:dyDescent="0.25">
      <c r="A333" s="5">
        <v>385</v>
      </c>
      <c r="B333" s="8" t="str">
        <f>VLOOKUP(A333,'Sets data'!$A$3:$C$9990,3,FALSE)</f>
        <v>Adept Rider</v>
      </c>
      <c r="C333" s="8" t="str">
        <f>VLOOKUP(A333,'Sets data'!$A$3:$C$9990,2,FALSE)</f>
        <v>Versierter Reiter</v>
      </c>
      <c r="G333" s="78" t="str">
        <f t="shared" si="5"/>
        <v/>
      </c>
    </row>
    <row r="334" spans="1:7" x14ac:dyDescent="0.25">
      <c r="A334" s="5">
        <v>386</v>
      </c>
      <c r="B334" s="8" t="str">
        <f>VLOOKUP(A334,'Sets data'!$A$3:$C$9990,3,FALSE)</f>
        <v>Sload's Semblance</v>
      </c>
      <c r="C334" s="8" t="str">
        <f>VLOOKUP(A334,'Sets data'!$A$3:$C$9990,2,FALSE)</f>
        <v>Kreckenantlitz</v>
      </c>
      <c r="G334" s="78" t="str">
        <f t="shared" si="5"/>
        <v/>
      </c>
    </row>
    <row r="335" spans="1:7" x14ac:dyDescent="0.25">
      <c r="A335" s="5">
        <v>387</v>
      </c>
      <c r="B335" s="8" t="str">
        <f>VLOOKUP(A335,'Sets data'!$A$3:$C$9990,3,FALSE)</f>
        <v>Nocturnal's Favor</v>
      </c>
      <c r="C335" s="8" t="str">
        <f>VLOOKUP(A335,'Sets data'!$A$3:$C$9990,2,FALSE)</f>
        <v>Nocturnals Gunst</v>
      </c>
      <c r="G335" s="78" t="str">
        <f t="shared" si="5"/>
        <v/>
      </c>
    </row>
    <row r="336" spans="1:7" x14ac:dyDescent="0.25">
      <c r="A336" s="12">
        <v>388</v>
      </c>
      <c r="B336" s="8" t="str">
        <f>VLOOKUP(A336,'Sets data'!$A$3:$C$9990,3,FALSE)</f>
        <v>Aegis of Galenwe</v>
      </c>
      <c r="C336" s="8" t="str">
        <f>VLOOKUP(A336,'Sets data'!$A$3:$C$9990,2,FALSE)</f>
        <v>Ägis von Galenwe</v>
      </c>
      <c r="G336" s="78" t="str">
        <f t="shared" si="5"/>
        <v/>
      </c>
    </row>
    <row r="337" spans="1:7" x14ac:dyDescent="0.25">
      <c r="A337" s="12">
        <v>389</v>
      </c>
      <c r="B337" s="8" t="str">
        <f>VLOOKUP(A337,'Sets data'!$A$3:$C$9990,3,FALSE)</f>
        <v>Arms of Relequen</v>
      </c>
      <c r="C337" s="8" t="str">
        <f>VLOOKUP(A337,'Sets data'!$A$3:$C$9990,2,FALSE)</f>
        <v>Waffen von Relequen</v>
      </c>
      <c r="G337" s="78" t="str">
        <f t="shared" si="5"/>
        <v/>
      </c>
    </row>
    <row r="338" spans="1:7"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2452</v>
      </c>
      <c r="G339" s="7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data'!$A$3:$C$9990,3,FALSE)</f>
        <v>Perfect Aegis of Galenwe</v>
      </c>
      <c r="C340" s="8" t="str">
        <f>VLOOKUP(A340,'Sets data'!$A$3:$C$9990,2,FALSE)</f>
        <v>Perfekte Ägis von Galenwe</v>
      </c>
      <c r="G340" s="78" t="str">
        <f t="shared" si="5"/>
        <v/>
      </c>
    </row>
    <row r="341" spans="1:7" x14ac:dyDescent="0.25">
      <c r="A341" s="48">
        <v>393</v>
      </c>
      <c r="B341" s="8" t="str">
        <f>VLOOKUP(A341,'Sets data'!$A$3:$C$9990,3,FALSE)</f>
        <v>Perfect Arms of Relequen</v>
      </c>
      <c r="C341" s="8" t="str">
        <f>VLOOKUP(A341,'Sets data'!$A$3:$C$9990,2,FALSE)</f>
        <v>Perfekte Waffen von Relequen</v>
      </c>
      <c r="G341" s="78" t="str">
        <f t="shared" si="5"/>
        <v/>
      </c>
    </row>
    <row r="342" spans="1:7" x14ac:dyDescent="0.25">
      <c r="A342" s="12">
        <v>394</v>
      </c>
      <c r="B342" s="8" t="str">
        <f>VLOOKUP(A342,'Sets data'!$A$3:$C$9990,3,FALSE)</f>
        <v>Perfect Mantle of Siroria</v>
      </c>
      <c r="C342" s="8" t="str">
        <f>VLOOKUP(A342,'Sets data'!$A$3:$C$9990,2,FALSE)</f>
        <v>Perfekter Mantel von Siroria</v>
      </c>
      <c r="G342" s="78" t="str">
        <f t="shared" si="5"/>
        <v/>
      </c>
    </row>
    <row r="343" spans="1:7" ht="105" x14ac:dyDescent="0.25">
      <c r="A343" s="12">
        <v>395</v>
      </c>
      <c r="B343" s="8" t="str">
        <f>VLOOKUP(A343,'Sets data'!$A$3:$C$9990,3,FALSE)</f>
        <v>Perfect Vestment of Olorime</v>
      </c>
      <c r="C343" s="8" t="str">
        <f>VLOOKUP(A343,'Sets data'!$A$3:$C$9990,2,FALSE)</f>
        <v>Perfekte Gewandung von Olorime</v>
      </c>
      <c r="D343" s="23" t="s">
        <v>2453</v>
      </c>
      <c r="G343" s="7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data'!$A$3:$C$9990,3,FALSE)</f>
        <v>Balorgh</v>
      </c>
      <c r="C344" s="8" t="str">
        <f>VLOOKUP(A344,'Sets data'!$A$3:$C$9990,2,FALSE)</f>
        <v>Balorgh</v>
      </c>
      <c r="G344" s="78" t="str">
        <f t="shared" si="5"/>
        <v/>
      </c>
    </row>
    <row r="345" spans="1:7" x14ac:dyDescent="0.25">
      <c r="A345" s="5">
        <v>398</v>
      </c>
      <c r="B345" s="8" t="str">
        <f>VLOOKUP(A345,'Sets data'!$A$3:$C$9990,3,FALSE)</f>
        <v>Vykosa</v>
      </c>
      <c r="C345" s="8" t="str">
        <f>VLOOKUP(A345,'Sets data'!$A$3:$C$9990,2,FALSE)</f>
        <v>Vykosa</v>
      </c>
      <c r="G345" s="78" t="str">
        <f t="shared" si="5"/>
        <v/>
      </c>
    </row>
    <row r="346" spans="1:7" x14ac:dyDescent="0.25">
      <c r="A346" s="12">
        <v>399</v>
      </c>
      <c r="B346" s="8" t="str">
        <f>VLOOKUP(A346,'Sets data'!$A$3:$C$9990,3,FALSE)</f>
        <v>Hanu's Compassion</v>
      </c>
      <c r="C346" s="8" t="str">
        <f>VLOOKUP(A346,'Sets data'!$A$3:$C$9990,2,FALSE)</f>
        <v>Hanus Mitgefühl</v>
      </c>
      <c r="G346" s="78" t="str">
        <f t="shared" si="5"/>
        <v/>
      </c>
    </row>
    <row r="347" spans="1:7" x14ac:dyDescent="0.25">
      <c r="A347" s="12">
        <v>400</v>
      </c>
      <c r="B347" s="8" t="str">
        <f>VLOOKUP(A347,'Sets data'!$A$3:$C$9990,3,FALSE)</f>
        <v>Blood Moon</v>
      </c>
      <c r="C347" s="8" t="str">
        <f>VLOOKUP(A347,'Sets data'!$A$3:$C$9990,2,FALSE)</f>
        <v>Blutmond</v>
      </c>
      <c r="G347" s="78" t="str">
        <f t="shared" si="5"/>
        <v/>
      </c>
    </row>
    <row r="348" spans="1:7" x14ac:dyDescent="0.25">
      <c r="A348" s="12">
        <v>401</v>
      </c>
      <c r="B348" s="8" t="str">
        <f>VLOOKUP(A348,'Sets data'!$A$3:$C$9990,3,FALSE)</f>
        <v>Haven of Ursus</v>
      </c>
      <c r="C348" s="8" t="str">
        <f>VLOOKUP(A348,'Sets data'!$A$3:$C$9990,2,FALSE)</f>
        <v>Zuflucht von Ursus</v>
      </c>
      <c r="G348" s="78" t="str">
        <f t="shared" si="5"/>
        <v/>
      </c>
    </row>
    <row r="349" spans="1:7" x14ac:dyDescent="0.25">
      <c r="A349" s="12">
        <v>402</v>
      </c>
      <c r="B349" s="8" t="str">
        <f>VLOOKUP(A349,'Sets data'!$A$3:$C$9990,3,FALSE)</f>
        <v>Moon Hunter</v>
      </c>
      <c r="C349" s="8" t="str">
        <f>VLOOKUP(A349,'Sets data'!$A$3:$C$9990,2,FALSE)</f>
        <v>Mondjäger</v>
      </c>
      <c r="G349" s="78" t="str">
        <f t="shared" si="5"/>
        <v/>
      </c>
    </row>
    <row r="350" spans="1:7" x14ac:dyDescent="0.25">
      <c r="A350" s="12">
        <v>403</v>
      </c>
      <c r="B350" s="8" t="str">
        <f>VLOOKUP(A350,'Sets data'!$A$3:$C$9990,3,FALSE)</f>
        <v>Savage Werewolf</v>
      </c>
      <c r="C350" s="8" t="str">
        <f>VLOOKUP(A350,'Sets data'!$A$3:$C$9990,2,FALSE)</f>
        <v>Wilder Werwolf</v>
      </c>
      <c r="G350" s="78" t="str">
        <f t="shared" si="5"/>
        <v/>
      </c>
    </row>
    <row r="351" spans="1:7" x14ac:dyDescent="0.25">
      <c r="A351" s="12">
        <v>404</v>
      </c>
      <c r="B351" s="8" t="str">
        <f>VLOOKUP(A351,'Sets data'!$A$3:$C$9990,3,FALSE)</f>
        <v>Jailer's Tenacity</v>
      </c>
      <c r="C351" s="8" t="str">
        <f>VLOOKUP(A351,'Sets data'!$A$3:$C$9990,2,FALSE)</f>
        <v>Tenazität des Kerkermeisters</v>
      </c>
      <c r="G351" s="78" t="str">
        <f t="shared" si="5"/>
        <v/>
      </c>
    </row>
    <row r="352" spans="1:7" x14ac:dyDescent="0.25">
      <c r="A352" s="12">
        <v>405</v>
      </c>
      <c r="B352" s="8" t="str">
        <f>VLOOKUP(A352,'Sets data'!$A$3:$C$9990,3,FALSE)</f>
        <v>Bright-Throat's Boast</v>
      </c>
      <c r="C352" s="8" t="str">
        <f>VLOOKUP(A352,'Sets data'!$A$3:$C$9990,2,FALSE)</f>
        <v>Hellhalsstolz</v>
      </c>
      <c r="G352" s="78" t="str">
        <f t="shared" si="5"/>
        <v/>
      </c>
    </row>
    <row r="353" spans="1:7" x14ac:dyDescent="0.25">
      <c r="A353" s="12">
        <v>406</v>
      </c>
      <c r="B353" s="8" t="str">
        <f>VLOOKUP(A353,'Sets data'!$A$3:$C$9990,3,FALSE)</f>
        <v>Dead-Water's Guile</v>
      </c>
      <c r="C353" s="8" t="str">
        <f>VLOOKUP(A353,'Sets data'!$A$3:$C$9990,2,FALSE)</f>
        <v>Totwassertücke</v>
      </c>
      <c r="G353" s="78" t="str">
        <f t="shared" si="5"/>
        <v/>
      </c>
    </row>
    <row r="354" spans="1:7" x14ac:dyDescent="0.25">
      <c r="A354" s="12">
        <v>407</v>
      </c>
      <c r="B354" s="8" t="str">
        <f>VLOOKUP(A354,'Sets data'!$A$3:$C$9990,3,FALSE)</f>
        <v>Champion of the Hist</v>
      </c>
      <c r="C354" s="8" t="str">
        <f>VLOOKUP(A354,'Sets data'!$A$3:$C$9990,2,FALSE)</f>
        <v>Histchampion</v>
      </c>
      <c r="G354" s="78" t="str">
        <f t="shared" si="5"/>
        <v/>
      </c>
    </row>
    <row r="355" spans="1:7" x14ac:dyDescent="0.25">
      <c r="A355" s="5">
        <v>408</v>
      </c>
      <c r="B355" s="8" t="str">
        <f>VLOOKUP(A355,'Sets data'!$A$3:$C$9990,3,FALSE)</f>
        <v>Grave-Stake Collector</v>
      </c>
      <c r="C355" s="8" t="str">
        <f>VLOOKUP(A355,'Sets data'!$A$3:$C$9990,2,FALSE)</f>
        <v>Grabpflocksammler</v>
      </c>
      <c r="G355" s="78" t="str">
        <f t="shared" si="5"/>
        <v/>
      </c>
    </row>
    <row r="356" spans="1:7" x14ac:dyDescent="0.25">
      <c r="A356" s="5">
        <v>409</v>
      </c>
      <c r="B356" s="8" t="str">
        <f>VLOOKUP(A356,'Sets data'!$A$3:$C$9990,3,FALSE)</f>
        <v>Naga Shaman</v>
      </c>
      <c r="C356" s="8" t="str">
        <f>VLOOKUP(A356,'Sets data'!$A$3:$C$9990,2,FALSE)</f>
        <v>Nagaschamane</v>
      </c>
      <c r="G356" s="78" t="str">
        <f t="shared" si="5"/>
        <v/>
      </c>
    </row>
    <row r="357" spans="1:7" x14ac:dyDescent="0.25">
      <c r="A357" s="5">
        <v>410</v>
      </c>
      <c r="B357" s="8" t="str">
        <f>VLOOKUP(A357,'Sets data'!$A$3:$C$9990,3,FALSE)</f>
        <v>Might of the Lost Legion</v>
      </c>
      <c r="C357" s="8" t="str">
        <f>VLOOKUP(A357,'Sets data'!$A$3:$C$9990,2,FALSE)</f>
        <v>Macht der Verlorenen Legion</v>
      </c>
      <c r="G357" s="78" t="str">
        <f t="shared" si="5"/>
        <v/>
      </c>
    </row>
    <row r="358" spans="1:7" x14ac:dyDescent="0.25">
      <c r="A358" s="12">
        <v>411</v>
      </c>
      <c r="B358" s="8" t="str">
        <f>VLOOKUP(A358,'Sets data'!$A$3:$C$9990,3,FALSE)</f>
        <v>Gallant Charge</v>
      </c>
      <c r="C358" s="8" t="str">
        <f>VLOOKUP(A358,'Sets data'!$A$3:$C$9990,2,FALSE)</f>
        <v>Galanter Ansturm</v>
      </c>
      <c r="G358" s="78" t="str">
        <f t="shared" si="5"/>
        <v/>
      </c>
    </row>
    <row r="359" spans="1:7" x14ac:dyDescent="0.25">
      <c r="A359" s="12">
        <v>412</v>
      </c>
      <c r="B359" s="8" t="str">
        <f>VLOOKUP(A359,'Sets data'!$A$3:$C$9990,3,FALSE)</f>
        <v>Radial Uppercut</v>
      </c>
      <c r="C359" s="8" t="str">
        <f>VLOOKUP(A359,'Sets data'!$A$3:$C$9990,2,FALSE)</f>
        <v>Rundum-Aufwärtsschnitt</v>
      </c>
      <c r="G359" s="78" t="str">
        <f t="shared" si="5"/>
        <v/>
      </c>
    </row>
    <row r="360" spans="1:7" x14ac:dyDescent="0.25">
      <c r="A360" s="12">
        <v>413</v>
      </c>
      <c r="B360" s="8" t="str">
        <f>VLOOKUP(A360,'Sets data'!$A$3:$C$9990,3,FALSE)</f>
        <v>Spectral Cloak</v>
      </c>
      <c r="C360" s="8" t="str">
        <f>VLOOKUP(A360,'Sets data'!$A$3:$C$9990,2,FALSE)</f>
        <v>Spektraler Mantel</v>
      </c>
      <c r="G360" s="78" t="str">
        <f t="shared" si="5"/>
        <v/>
      </c>
    </row>
    <row r="361" spans="1:7" x14ac:dyDescent="0.25">
      <c r="A361" s="12">
        <v>414</v>
      </c>
      <c r="B361" s="8" t="str">
        <f>VLOOKUP(A361,'Sets data'!$A$3:$C$9990,3,FALSE)</f>
        <v>Virulent Shot</v>
      </c>
      <c r="C361" s="8" t="str">
        <f>VLOOKUP(A361,'Sets data'!$A$3:$C$9990,2,FALSE)</f>
        <v>Virulenter Schuss</v>
      </c>
      <c r="G361" s="78" t="str">
        <f t="shared" si="5"/>
        <v/>
      </c>
    </row>
    <row r="362" spans="1:7" x14ac:dyDescent="0.25">
      <c r="A362" s="12">
        <v>415</v>
      </c>
      <c r="B362" s="8" t="str">
        <f>VLOOKUP(A362,'Sets data'!$A$3:$C$9990,3,FALSE)</f>
        <v>Wild Impulse</v>
      </c>
      <c r="C362" s="8" t="str">
        <f>VLOOKUP(A362,'Sets data'!$A$3:$C$9990,2,FALSE)</f>
        <v>Wilder Impuls</v>
      </c>
      <c r="G362" s="78" t="str">
        <f t="shared" si="5"/>
        <v/>
      </c>
    </row>
    <row r="363" spans="1:7" x14ac:dyDescent="0.25">
      <c r="A363" s="12">
        <v>416</v>
      </c>
      <c r="B363" s="8" t="str">
        <f>VLOOKUP(A363,'Sets data'!$A$3:$C$9990,3,FALSE)</f>
        <v>Mender's Ward</v>
      </c>
      <c r="C363" s="8" t="str">
        <f>VLOOKUP(A363,'Sets data'!$A$3:$C$9990,2,FALSE)</f>
        <v>Schutz des Pflegers</v>
      </c>
      <c r="G363" s="78" t="str">
        <f t="shared" si="5"/>
        <v/>
      </c>
    </row>
    <row r="364" spans="1:7" x14ac:dyDescent="0.25">
      <c r="A364" s="12">
        <v>417</v>
      </c>
      <c r="B364" s="8" t="str">
        <f>VLOOKUP(A364,'Sets data'!$A$3:$C$9990,3,FALSE)</f>
        <v>Indomitable Fury</v>
      </c>
      <c r="C364" s="8" t="str">
        <f>VLOOKUP(A364,'Sets data'!$A$3:$C$9990,2,FALSE)</f>
        <v>Unbeugsamer Zorn</v>
      </c>
      <c r="G364" s="78" t="str">
        <f t="shared" si="5"/>
        <v/>
      </c>
    </row>
    <row r="365" spans="1:7" x14ac:dyDescent="0.25">
      <c r="A365" s="12">
        <v>418</v>
      </c>
      <c r="B365" s="8" t="str">
        <f>VLOOKUP(A365,'Sets data'!$A$3:$C$9990,3,FALSE)</f>
        <v>Spell Strategist</v>
      </c>
      <c r="C365" s="8" t="str">
        <f>VLOOKUP(A365,'Sets data'!$A$3:$C$9990,2,FALSE)</f>
        <v>Zauberstratege</v>
      </c>
      <c r="G365" s="78" t="str">
        <f t="shared" si="5"/>
        <v/>
      </c>
    </row>
    <row r="366" spans="1:7" x14ac:dyDescent="0.25">
      <c r="A366" s="12">
        <v>419</v>
      </c>
      <c r="B366" s="8" t="str">
        <f>VLOOKUP(A366,'Sets data'!$A$3:$C$9990,3,FALSE)</f>
        <v>Battlefield Acrobat</v>
      </c>
      <c r="C366" s="8" t="str">
        <f>VLOOKUP(A366,'Sets data'!$A$3:$C$9990,2,FALSE)</f>
        <v>Schlachtfeldakrobat</v>
      </c>
      <c r="G366" s="78" t="str">
        <f t="shared" si="5"/>
        <v/>
      </c>
    </row>
    <row r="367" spans="1:7" x14ac:dyDescent="0.25">
      <c r="A367" s="12">
        <v>420</v>
      </c>
      <c r="B367" s="8" t="str">
        <f>VLOOKUP(A367,'Sets data'!$A$3:$C$9990,3,FALSE)</f>
        <v>Soldier of Anguish</v>
      </c>
      <c r="C367" s="8" t="str">
        <f>VLOOKUP(A367,'Sets data'!$A$3:$C$9990,2,FALSE)</f>
        <v>Soldat der Pein</v>
      </c>
      <c r="G367" s="78" t="str">
        <f t="shared" si="5"/>
        <v/>
      </c>
    </row>
    <row r="368" spans="1:7" x14ac:dyDescent="0.25">
      <c r="A368" s="12">
        <v>421</v>
      </c>
      <c r="B368" s="8" t="str">
        <f>VLOOKUP(A368,'Sets data'!$A$3:$C$9990,3,FALSE)</f>
        <v>Steadfast Hero</v>
      </c>
      <c r="C368" s="8" t="str">
        <f>VLOOKUP(A368,'Sets data'!$A$3:$C$9990,2,FALSE)</f>
        <v>Standhafter Held</v>
      </c>
      <c r="G368" s="78" t="str">
        <f t="shared" si="5"/>
        <v/>
      </c>
    </row>
    <row r="369" spans="1:7" x14ac:dyDescent="0.25">
      <c r="A369" s="12">
        <v>422</v>
      </c>
      <c r="B369" s="8" t="str">
        <f>VLOOKUP(A369,'Sets data'!$A$3:$C$9990,3,FALSE)</f>
        <v>Battalion Defender</v>
      </c>
      <c r="C369" s="8" t="str">
        <f>VLOOKUP(A369,'Sets data'!$A$3:$C$9990,2,FALSE)</f>
        <v>Bataillonsverteidiger</v>
      </c>
      <c r="G369" s="78" t="str">
        <f t="shared" si="5"/>
        <v/>
      </c>
    </row>
    <row r="370" spans="1:7" x14ac:dyDescent="0.25">
      <c r="A370" s="12">
        <v>423</v>
      </c>
      <c r="B370" s="8" t="str">
        <f>VLOOKUP(A370,'Sets data'!$A$3:$C$9990,3,FALSE)</f>
        <v>Perfect Gallant Charge</v>
      </c>
      <c r="C370" s="8" t="str">
        <f>VLOOKUP(A370,'Sets data'!$A$3:$C$9990,2,FALSE)</f>
        <v>Perfekter galanter Ansturm</v>
      </c>
      <c r="G370" s="78" t="str">
        <f t="shared" si="5"/>
        <v/>
      </c>
    </row>
    <row r="371" spans="1:7" x14ac:dyDescent="0.25">
      <c r="A371" s="12">
        <v>424</v>
      </c>
      <c r="B371" s="8" t="str">
        <f>VLOOKUP(A371,'Sets data'!$A$3:$C$9990,3,FALSE)</f>
        <v>Perfect Radial Uppercut</v>
      </c>
      <c r="C371" s="8" t="str">
        <f>VLOOKUP(A371,'Sets data'!$A$3:$C$9990,2,FALSE)</f>
        <v>Perfekter Rundum-Aufwärtsschnitt</v>
      </c>
      <c r="G371" s="78" t="str">
        <f t="shared" si="5"/>
        <v/>
      </c>
    </row>
    <row r="372" spans="1:7" x14ac:dyDescent="0.25">
      <c r="A372" s="12">
        <v>425</v>
      </c>
      <c r="B372" s="8" t="str">
        <f>VLOOKUP(A372,'Sets data'!$A$3:$C$9990,3,FALSE)</f>
        <v>Perfect Spectral Cloak</v>
      </c>
      <c r="C372" s="8" t="str">
        <f>VLOOKUP(A372,'Sets data'!$A$3:$C$9990,2,FALSE)</f>
        <v>Perfekter spektraler Mantel</v>
      </c>
      <c r="G372" s="78" t="str">
        <f t="shared" si="5"/>
        <v/>
      </c>
    </row>
    <row r="373" spans="1:7" x14ac:dyDescent="0.25">
      <c r="A373" s="12">
        <v>426</v>
      </c>
      <c r="B373" s="8" t="str">
        <f>VLOOKUP(A373,'Sets data'!$A$3:$C$9990,3,FALSE)</f>
        <v>Perfect Virulent Shot</v>
      </c>
      <c r="C373" s="8" t="str">
        <f>VLOOKUP(A373,'Sets data'!$A$3:$C$9990,2,FALSE)</f>
        <v>Perfekter virulenter Schuss</v>
      </c>
      <c r="G373" s="78" t="str">
        <f t="shared" si="5"/>
        <v/>
      </c>
    </row>
    <row r="374" spans="1:7" x14ac:dyDescent="0.25">
      <c r="A374" s="12">
        <v>427</v>
      </c>
      <c r="B374" s="8" t="str">
        <f>VLOOKUP(A374,'Sets data'!$A$3:$C$9990,3,FALSE)</f>
        <v>Perfect Wild Impulse</v>
      </c>
      <c r="C374" s="8" t="str">
        <f>VLOOKUP(A374,'Sets data'!$A$3:$C$9990,2,FALSE)</f>
        <v>Perfekter wilder Impuls</v>
      </c>
      <c r="G374" s="78" t="str">
        <f t="shared" si="5"/>
        <v/>
      </c>
    </row>
    <row r="375" spans="1:7" x14ac:dyDescent="0.25">
      <c r="A375" s="12">
        <v>428</v>
      </c>
      <c r="B375" s="8" t="str">
        <f>VLOOKUP(A375,'Sets data'!$A$3:$C$9990,3,FALSE)</f>
        <v>Perfect Mender's Ward</v>
      </c>
      <c r="C375" s="8" t="str">
        <f>VLOOKUP(A375,'Sets data'!$A$3:$C$9990,2,FALSE)</f>
        <v>Perfekter Schutz des Pflegers</v>
      </c>
      <c r="G375" s="78" t="str">
        <f t="shared" si="5"/>
        <v/>
      </c>
    </row>
    <row r="376" spans="1:7" x14ac:dyDescent="0.25">
      <c r="A376" s="12">
        <v>429</v>
      </c>
      <c r="B376" s="8" t="str">
        <f>VLOOKUP(A376,'Sets data'!$A$3:$C$9990,3,FALSE)</f>
        <v>Mighty Glacier</v>
      </c>
      <c r="C376" s="8" t="str">
        <f>VLOOKUP(A376,'Sets data'!$A$3:$C$9990,2,FALSE)</f>
        <v>Mächtiger Gletscher</v>
      </c>
      <c r="G376" s="78" t="str">
        <f t="shared" si="5"/>
        <v/>
      </c>
    </row>
    <row r="377" spans="1:7" x14ac:dyDescent="0.25">
      <c r="A377" s="12">
        <v>430</v>
      </c>
      <c r="B377" s="8" t="str">
        <f>VLOOKUP(A377,'Sets data'!$A$3:$C$9990,3,FALSE)</f>
        <v>Tzogvin's Warband</v>
      </c>
      <c r="C377" s="8" t="str">
        <f>VLOOKUP(A377,'Sets data'!$A$3:$C$9990,2,FALSE)</f>
        <v>Tzogvins Kriegstrupp</v>
      </c>
      <c r="G377" s="78" t="str">
        <f t="shared" si="5"/>
        <v/>
      </c>
    </row>
    <row r="378" spans="1:7" x14ac:dyDescent="0.25">
      <c r="A378" s="12">
        <v>431</v>
      </c>
      <c r="B378" s="8" t="str">
        <f>VLOOKUP(A378,'Sets data'!$A$3:$C$9990,3,FALSE)</f>
        <v>Icy Conjuror</v>
      </c>
      <c r="C378" s="8" t="str">
        <f>VLOOKUP(A378,'Sets data'!$A$3:$C$9990,2,FALSE)</f>
        <v>Eisiger Anrufer</v>
      </c>
      <c r="G378" s="78" t="str">
        <f t="shared" si="5"/>
        <v/>
      </c>
    </row>
    <row r="379" spans="1:7" x14ac:dyDescent="0.25">
      <c r="A379" s="5">
        <v>432</v>
      </c>
      <c r="B379" s="8" t="str">
        <f>VLOOKUP(A379,'Sets data'!$A$3:$C$9990,3,FALSE)</f>
        <v>Stonekeeper</v>
      </c>
      <c r="C379" s="8" t="str">
        <f>VLOOKUP(A379,'Sets data'!$A$3:$C$9990,2,FALSE)</f>
        <v>Steinwahrer</v>
      </c>
      <c r="G379" s="78" t="str">
        <f t="shared" si="5"/>
        <v/>
      </c>
    </row>
    <row r="380" spans="1:7" x14ac:dyDescent="0.25">
      <c r="A380" s="12">
        <v>433</v>
      </c>
      <c r="B380" s="8" t="str">
        <f>VLOOKUP(A380,'Sets data'!$A$3:$C$9990,3,FALSE)</f>
        <v>Frozen Watcher</v>
      </c>
      <c r="C380" s="8" t="str">
        <f>VLOOKUP(A380,'Sets data'!$A$3:$C$9990,2,FALSE)</f>
        <v>Gefrorener Beobachter</v>
      </c>
      <c r="G380" s="78" t="str">
        <f t="shared" si="5"/>
        <v/>
      </c>
    </row>
    <row r="381" spans="1:7" x14ac:dyDescent="0.25">
      <c r="A381" s="12">
        <v>434</v>
      </c>
      <c r="B381" s="8" t="str">
        <f>VLOOKUP(A381,'Sets data'!$A$3:$C$9990,3,FALSE)</f>
        <v>Scavenging Demise</v>
      </c>
      <c r="C381" s="8" t="str">
        <f>VLOOKUP(A381,'Sets data'!$A$3:$C$9990,2,FALSE)</f>
        <v>Ausbeutender Niedergang</v>
      </c>
      <c r="G381" s="78" t="str">
        <f t="shared" si="5"/>
        <v/>
      </c>
    </row>
    <row r="382" spans="1:7" x14ac:dyDescent="0.25">
      <c r="A382" s="12">
        <v>435</v>
      </c>
      <c r="B382" s="8" t="str">
        <f>VLOOKUP(A382,'Sets data'!$A$3:$C$9990,3,FALSE)</f>
        <v>Auroran's Thunder</v>
      </c>
      <c r="C382" s="8" t="str">
        <f>VLOOKUP(A382,'Sets data'!$A$3:$C$9990,2,FALSE)</f>
        <v>Donner des Auroraners</v>
      </c>
      <c r="G382" s="78" t="str">
        <f t="shared" si="5"/>
        <v/>
      </c>
    </row>
    <row r="383" spans="1:7" x14ac:dyDescent="0.25">
      <c r="A383" s="5">
        <v>436</v>
      </c>
      <c r="B383" s="8" t="str">
        <f>VLOOKUP(A383,'Sets data'!$A$3:$C$9990,3,FALSE)</f>
        <v>Symphony of Blades</v>
      </c>
      <c r="C383" s="8" t="str">
        <f>VLOOKUP(A383,'Sets data'!$A$3:$C$9990,2,FALSE)</f>
        <v>Sinfonie der Klingen</v>
      </c>
      <c r="G383" s="78" t="str">
        <f t="shared" si="5"/>
        <v/>
      </c>
    </row>
    <row r="384" spans="1:7" x14ac:dyDescent="0.25">
      <c r="A384" s="12">
        <v>437</v>
      </c>
      <c r="B384" s="8" t="str">
        <f>VLOOKUP(A384,'Sets data'!$A$3:$C$9990,3,FALSE)</f>
        <v>Coldharbour's Favorite</v>
      </c>
      <c r="C384" s="8" t="str">
        <f>VLOOKUP(A384,'Sets data'!$A$3:$C$9990,2,FALSE)</f>
        <v>Kalthafens Günstling</v>
      </c>
      <c r="G384" s="78" t="str">
        <f t="shared" ref="G384:G437" si="6">IF(AND(A384&lt;&gt;"",NOT(ISERROR(A384)),ISNUMBER(A384),D384&lt;&gt;""),CONCATENATE("[",A384,"] = {",D384,"},","     --",B384," -&gt; ",E384," / ",F384),"")</f>
        <v/>
      </c>
    </row>
    <row r="385" spans="1:7" x14ac:dyDescent="0.25">
      <c r="A385" s="12">
        <v>438</v>
      </c>
      <c r="B385" s="8" t="str">
        <f>VLOOKUP(A385,'Sets data'!$A$3:$C$9990,3,FALSE)</f>
        <v>Senche-raht's Grit</v>
      </c>
      <c r="C385" s="8" t="str">
        <f>VLOOKUP(A385,'Sets data'!$A$3:$C$9990,2,FALSE)</f>
        <v>Mut des Senche-raht</v>
      </c>
      <c r="G385" s="78" t="str">
        <f t="shared" si="6"/>
        <v/>
      </c>
    </row>
    <row r="386" spans="1:7" x14ac:dyDescent="0.25">
      <c r="A386" s="5">
        <v>439</v>
      </c>
      <c r="B386" s="8" t="str">
        <f>VLOOKUP(A386,'Sets data'!$A$3:$C$9990,3,FALSE)</f>
        <v>Vastarie's Tutelage</v>
      </c>
      <c r="C386" s="8" t="str">
        <f>VLOOKUP(A386,'Sets data'!$A$3:$C$9990,2,FALSE)</f>
        <v>Vastaries Vormundschaft</v>
      </c>
      <c r="G386" s="78" t="str">
        <f t="shared" si="6"/>
        <v/>
      </c>
    </row>
    <row r="387" spans="1:7" x14ac:dyDescent="0.25">
      <c r="A387" s="5">
        <v>440</v>
      </c>
      <c r="B387" s="8" t="str">
        <f>VLOOKUP(A387,'Sets data'!$A$3:$C$9990,3,FALSE)</f>
        <v>Crafty Alfiq</v>
      </c>
      <c r="C387" s="8" t="str">
        <f>VLOOKUP(A387,'Sets data'!$A$3:$C$9990,2,FALSE)</f>
        <v>Listiger Alfiq</v>
      </c>
      <c r="G387" s="78" t="str">
        <f t="shared" si="6"/>
        <v/>
      </c>
    </row>
    <row r="388" spans="1:7" x14ac:dyDescent="0.25">
      <c r="A388" s="5">
        <v>441</v>
      </c>
      <c r="B388" s="8" t="str">
        <f>VLOOKUP(A388,'Sets data'!$A$3:$C$9990,3,FALSE)</f>
        <v>Vesture of Darloc Brae</v>
      </c>
      <c r="C388" s="8" t="str">
        <f>VLOOKUP(A388,'Sets data'!$A$3:$C$9990,2,FALSE)</f>
        <v>Gewandung von Darloc Brae</v>
      </c>
      <c r="G388" s="78" t="str">
        <f t="shared" si="6"/>
        <v/>
      </c>
    </row>
    <row r="389" spans="1:7" x14ac:dyDescent="0.25">
      <c r="A389" s="5">
        <v>442</v>
      </c>
      <c r="B389" s="8" t="str">
        <f>VLOOKUP(A389,'Sets data'!$A$3:$C$9990,3,FALSE)</f>
        <v>Call of the Undertaker</v>
      </c>
      <c r="C389" s="8" t="str">
        <f>VLOOKUP(A389,'Sets data'!$A$3:$C$9990,2,FALSE)</f>
        <v>Ruf des Totengräbers</v>
      </c>
      <c r="G389" s="78" t="str">
        <f t="shared" si="6"/>
        <v/>
      </c>
    </row>
    <row r="390" spans="1:7" x14ac:dyDescent="0.25">
      <c r="A390" s="5">
        <v>443</v>
      </c>
      <c r="B390" s="8" t="str">
        <f>VLOOKUP(A390,'Sets data'!$A$3:$C$9990,3,FALSE)</f>
        <v>Eye of Nahviintaas</v>
      </c>
      <c r="C390" s="8" t="str">
        <f>VLOOKUP(A390,'Sets data'!$A$3:$C$9990,2,FALSE)</f>
        <v>Auge von Nahviintaas</v>
      </c>
      <c r="G390" s="78" t="str">
        <f t="shared" si="6"/>
        <v/>
      </c>
    </row>
    <row r="391" spans="1:7" x14ac:dyDescent="0.25">
      <c r="A391" s="5">
        <v>444</v>
      </c>
      <c r="B391" s="8" t="str">
        <f>VLOOKUP(A391,'Sets data'!$A$3:$C$9990,3,FALSE)</f>
        <v>False God's Devotion</v>
      </c>
      <c r="C391" s="8" t="str">
        <f>VLOOKUP(A391,'Sets data'!$A$3:$C$9990,2,FALSE)</f>
        <v>Ergebenheit des falschen Gottes</v>
      </c>
      <c r="G391" s="78" t="str">
        <f t="shared" si="6"/>
        <v/>
      </c>
    </row>
    <row r="392" spans="1:7" x14ac:dyDescent="0.25">
      <c r="A392" s="5">
        <v>445</v>
      </c>
      <c r="B392" s="8" t="str">
        <f>VLOOKUP(A392,'Sets data'!$A$3:$C$9990,3,FALSE)</f>
        <v>Tooth of Lokkestiiz</v>
      </c>
      <c r="C392" s="8" t="str">
        <f>VLOOKUP(A392,'Sets data'!$A$3:$C$9990,2,FALSE)</f>
        <v>Zahn von Lokkestiiz</v>
      </c>
      <c r="G392" s="78" t="str">
        <f t="shared" si="6"/>
        <v/>
      </c>
    </row>
    <row r="393" spans="1:7" ht="105" x14ac:dyDescent="0.25">
      <c r="A393" s="12">
        <v>446</v>
      </c>
      <c r="B393" s="8" t="str">
        <f>VLOOKUP(A393,'Sets data'!$A$3:$C$9990,3,FALSE)</f>
        <v>Claw of Yolnakhriin</v>
      </c>
      <c r="C393" s="8" t="str">
        <f>VLOOKUP(A393,'Sets data'!$A$3:$C$9990,2,FALSE)</f>
        <v>Kralle von Yolnahkriin</v>
      </c>
      <c r="D393" s="23" t="s">
        <v>2548</v>
      </c>
      <c r="G393" s="7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data'!$A$3:$C$9990,3,FALSE)</f>
        <v>Eye of Nahviintaas</v>
      </c>
      <c r="C394" s="8" t="str">
        <f>VLOOKUP(A394,'Sets data'!$A$3:$C$9990,2,FALSE)</f>
        <v>Perfektioniertes Auge von Nahviintaas</v>
      </c>
      <c r="G394" s="78" t="str">
        <f t="shared" si="6"/>
        <v/>
      </c>
    </row>
    <row r="395" spans="1:7"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x14ac:dyDescent="0.25">
      <c r="A396" s="5">
        <v>450</v>
      </c>
      <c r="B396" s="8" t="str">
        <f>VLOOKUP(A396,'Sets data'!$A$3:$C$9990,3,FALSE)</f>
        <v>Perfected Tooth of Lokkestiiz</v>
      </c>
      <c r="C396" s="8" t="str">
        <f>VLOOKUP(A396,'Sets data'!$A$3:$C$9990,2,FALSE)</f>
        <v>Perfektionierter Zahn von Lokkestiiz</v>
      </c>
      <c r="G396" s="78" t="str">
        <f t="shared" si="6"/>
        <v/>
      </c>
    </row>
    <row r="397" spans="1:7" ht="105" x14ac:dyDescent="0.25">
      <c r="A397" s="5">
        <v>451</v>
      </c>
      <c r="B397" s="8" t="str">
        <f>VLOOKUP(A397,'Sets data'!$A$3:$C$9990,3,FALSE)</f>
        <v>Perfected Claw of Yolnakhriin</v>
      </c>
      <c r="C397" s="8" t="str">
        <f>VLOOKUP(A397,'Sets data'!$A$3:$C$9990,2,FALSE)</f>
        <v>Perfektionierte Kralle von Yolnahkriin</v>
      </c>
      <c r="D397" s="23" t="s">
        <v>2548</v>
      </c>
      <c r="G397" s="7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data'!$A$3:$C$9990,3,FALSE)</f>
        <v>Hollowfang Thirst</v>
      </c>
      <c r="C398" s="8" t="str">
        <f>VLOOKUP(A398,'Sets data'!$A$3:$C$9990,2,FALSE)</f>
        <v>Hohlzahndurst</v>
      </c>
      <c r="D398" s="23" t="s">
        <v>2558</v>
      </c>
      <c r="G398" s="7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data'!$A$3:$C$9990,3,FALSE)</f>
        <v>Dro'Zakar's Claws</v>
      </c>
      <c r="C399" s="8" t="str">
        <f>VLOOKUP(A399,'Sets data'!$A$3:$C$9990,2,FALSE)</f>
        <v>Dro'Zakars Krallen</v>
      </c>
      <c r="G399" s="78" t="str">
        <f t="shared" si="6"/>
        <v/>
      </c>
    </row>
    <row r="400" spans="1:7" x14ac:dyDescent="0.25">
      <c r="A400" s="5">
        <v>454</v>
      </c>
      <c r="B400" s="8" t="str">
        <f>VLOOKUP(A400,'Sets data'!$A$3:$C$9990,3,FALSE)</f>
        <v>Renald's Resolve</v>
      </c>
      <c r="C400" s="8" t="str">
        <f>VLOOKUP(A400,'Sets data'!$A$3:$C$9990,2,FALSE)</f>
        <v>Renalds Entschlossenheit</v>
      </c>
      <c r="G400" s="78" t="str">
        <f t="shared" si="6"/>
        <v/>
      </c>
    </row>
    <row r="401" spans="1:7" ht="135" x14ac:dyDescent="0.25">
      <c r="A401" s="5">
        <v>455</v>
      </c>
      <c r="B401" s="8" t="str">
        <f>VLOOKUP(A401,'Sets data'!$A$3:$C$9990,3,FALSE)</f>
        <v>Z'en's Redress</v>
      </c>
      <c r="C401" s="8" t="str">
        <f>VLOOKUP(A401,'Sets data'!$A$3:$C$9990,2,FALSE)</f>
        <v>Z'ens Wiedergutmachung</v>
      </c>
      <c r="D401" s="23" t="s">
        <v>2557</v>
      </c>
      <c r="G401" s="7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data'!$A$3:$C$9990,3,FALSE)</f>
        <v>Azureblight Reaper</v>
      </c>
      <c r="C402" s="8" t="str">
        <f>VLOOKUP(A402,'Sets data'!$A$3:$C$9990,2,FALSE)</f>
        <v>Azurfäuleschnitter</v>
      </c>
      <c r="G402" s="78" t="str">
        <f t="shared" si="6"/>
        <v/>
      </c>
    </row>
    <row r="403" spans="1:7" x14ac:dyDescent="0.25">
      <c r="A403" s="5">
        <v>457</v>
      </c>
      <c r="B403" s="8" t="str">
        <f>VLOOKUP(A403,'Sets data'!$A$3:$C$9990,3,FALSE)</f>
        <v>Dragon's Defilement</v>
      </c>
      <c r="C403" s="8" t="str">
        <f>VLOOKUP(A403,'Sets data'!$A$3:$C$9990,2,FALSE)</f>
        <v>Drachenschändung</v>
      </c>
      <c r="G403" s="78" t="str">
        <f t="shared" si="6"/>
        <v/>
      </c>
    </row>
    <row r="404" spans="1:7" x14ac:dyDescent="0.25">
      <c r="A404" s="5">
        <v>458</v>
      </c>
      <c r="B404" s="8" t="str">
        <f>VLOOKUP(A404,'Sets data'!$A$3:$C$9990,3,FALSE)</f>
        <v>Grundwulf</v>
      </c>
      <c r="C404" s="8" t="str">
        <f>VLOOKUP(A404,'Sets data'!$A$3:$C$9990,2,FALSE)</f>
        <v>Grundwulf</v>
      </c>
      <c r="G404" s="78" t="str">
        <f t="shared" si="6"/>
        <v/>
      </c>
    </row>
    <row r="405" spans="1:7" x14ac:dyDescent="0.25">
      <c r="A405" s="5">
        <v>459</v>
      </c>
      <c r="B405" s="8" t="str">
        <f>VLOOKUP(A405,'Sets data'!$A$3:$C$9990,3,FALSE)</f>
        <v>Maarselok</v>
      </c>
      <c r="C405" s="8" t="str">
        <f>VLOOKUP(A405,'Sets data'!$A$3:$C$9990,2,FALSE)</f>
        <v>Maarselok</v>
      </c>
      <c r="G405" s="78" t="str">
        <f t="shared" si="6"/>
        <v/>
      </c>
    </row>
    <row r="406" spans="1:7" x14ac:dyDescent="0.25">
      <c r="A406" s="5">
        <v>465</v>
      </c>
      <c r="B406" s="8" t="str">
        <f>VLOOKUP(A406,'Sets data'!$A$3:$C$9990,3,FALSE)</f>
        <v>Senchal Defender</v>
      </c>
      <c r="C406" s="8" t="str">
        <f>VLOOKUP(A406,'Sets data'!$A$3:$C$9990,2,FALSE)</f>
        <v>Verteidiger von Senchal</v>
      </c>
      <c r="G406" s="78" t="str">
        <f t="shared" si="6"/>
        <v/>
      </c>
    </row>
    <row r="407" spans="1:7" x14ac:dyDescent="0.25">
      <c r="A407" s="5">
        <v>466</v>
      </c>
      <c r="B407" s="8" t="str">
        <f>VLOOKUP(A407,'Sets data'!$A$3:$C$9990,3,FALSE)</f>
        <v>Marauder's Haste</v>
      </c>
      <c r="C407" s="8" t="str">
        <f>VLOOKUP(A407,'Sets data'!$A$3:$C$9990,2,FALSE)</f>
        <v>Marodeurshast</v>
      </c>
      <c r="G407" s="78" t="str">
        <f t="shared" si="6"/>
        <v/>
      </c>
    </row>
    <row r="408" spans="1:7" x14ac:dyDescent="0.25">
      <c r="A408" s="5">
        <v>467</v>
      </c>
      <c r="B408" s="8" t="str">
        <f>VLOOKUP(A408,'Sets data'!$A$3:$C$9990,3,FALSE)</f>
        <v>Dragonguard Elite</v>
      </c>
      <c r="C408" s="8" t="str">
        <f>VLOOKUP(A408,'Sets data'!$A$3:$C$9990,2,FALSE)</f>
        <v>Drachengardeelite</v>
      </c>
      <c r="G408" s="78" t="str">
        <f t="shared" si="6"/>
        <v/>
      </c>
    </row>
    <row r="409" spans="1:7" x14ac:dyDescent="0.25">
      <c r="A409" s="5">
        <v>468</v>
      </c>
      <c r="B409" s="8" t="str">
        <f>VLOOKUP(A409,'Sets data'!$A$3:$C$9990,3,FALSE)</f>
        <v>Daring Corsair</v>
      </c>
      <c r="C409" s="8" t="str">
        <f>VLOOKUP(A409,'Sets data'!$A$3:$C$9990,2,FALSE)</f>
        <v>Kühner Korsar</v>
      </c>
      <c r="G409" s="78" t="str">
        <f t="shared" si="6"/>
        <v/>
      </c>
    </row>
    <row r="410" spans="1:7" x14ac:dyDescent="0.25">
      <c r="A410" s="5">
        <v>469</v>
      </c>
      <c r="B410" s="8" t="str">
        <f>VLOOKUP(A410,'Sets data'!$A$3:$C$9990,3,FALSE)</f>
        <v>Ancient Dragonguard</v>
      </c>
      <c r="C410" s="8" t="str">
        <f>VLOOKUP(A410,'Sets data'!$A$3:$C$9990,2,FALSE)</f>
        <v>Alte Drachengarde</v>
      </c>
      <c r="G410" s="78" t="str">
        <f t="shared" si="6"/>
        <v/>
      </c>
    </row>
    <row r="411" spans="1:7" x14ac:dyDescent="0.25">
      <c r="A411" s="5">
        <v>470</v>
      </c>
      <c r="B411" s="8" t="str">
        <f>VLOOKUP(A411,'Sets data'!$A$3:$C$9990,3,FALSE)</f>
        <v>New Moon Acolyte</v>
      </c>
      <c r="C411" s="8" t="str">
        <f>VLOOKUP(A411,'Sets data'!$A$3:$C$9990,2,FALSE)</f>
        <v>Akolythin des Neuen Mondes</v>
      </c>
      <c r="G411" s="78" t="str">
        <f t="shared" si="6"/>
        <v/>
      </c>
    </row>
    <row r="412" spans="1:7" ht="105" x14ac:dyDescent="0.25">
      <c r="A412" s="5">
        <v>471</v>
      </c>
      <c r="B412" s="8" t="str">
        <f>VLOOKUP(A412,'Sets data'!$A$3:$C$9990,3,FALSE)</f>
        <v>Hiti\'s Hearth</v>
      </c>
      <c r="C412" s="8" t="str">
        <f>VLOOKUP(A412,'Sets data'!$A$3:$C$9990,2,FALSE)</f>
        <v>Hitis Feuerstelle</v>
      </c>
      <c r="D412" s="23" t="s">
        <v>2556</v>
      </c>
      <c r="G412" s="7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data'!$A$3:$C$9990,3,FALSE)</f>
        <v>Titanborn Strength</v>
      </c>
      <c r="C413" s="8" t="str">
        <f>VLOOKUP(A413,'Sets data'!$A$3:$C$9990,2,FALSE)</f>
        <v>Titanenkinds Stärke</v>
      </c>
      <c r="G413" s="78" t="str">
        <f t="shared" si="6"/>
        <v/>
      </c>
    </row>
    <row r="414" spans="1:7" x14ac:dyDescent="0.25">
      <c r="A414" s="5">
        <v>473</v>
      </c>
      <c r="B414" s="8" t="str">
        <f>VLOOKUP(A414,'Sets data'!$A$3:$C$9990,3,FALSE)</f>
        <v>Bani’s Torment</v>
      </c>
      <c r="C414" s="8" t="str">
        <f>VLOOKUP(A414,'Sets data'!$A$3:$C$9990,2,FALSE)</f>
        <v>Banis Qual</v>
      </c>
      <c r="G414" s="78" t="str">
        <f t="shared" si="6"/>
        <v/>
      </c>
    </row>
    <row r="415" spans="1:7" x14ac:dyDescent="0.25">
      <c r="A415" s="5">
        <v>474</v>
      </c>
      <c r="B415" s="8" t="str">
        <f>VLOOKUP(A415,'Sets data'!$A$3:$C$9990,3,FALSE)</f>
        <v>Draugrkin’s Grip</v>
      </c>
      <c r="C415" s="8" t="str">
        <f>VLOOKUP(A415,'Sets data'!$A$3:$C$9990,2,FALSE)</f>
        <v>Griff der Draugrbrut</v>
      </c>
      <c r="G415" s="78" t="str">
        <f t="shared" si="6"/>
        <v/>
      </c>
    </row>
    <row r="416" spans="1:7" x14ac:dyDescent="0.25">
      <c r="A416" s="5">
        <v>475</v>
      </c>
      <c r="B416" s="8" t="str">
        <f>VLOOKUP(A416,'Sets data'!$A$3:$C$9990,3,FALSE)</f>
        <v>Aegis Caller</v>
      </c>
      <c r="C416" s="8" t="str">
        <f>VLOOKUP(A416,'Sets data'!$A$3:$C$9990,2,FALSE)</f>
        <v>Ägisrufer</v>
      </c>
      <c r="G416" s="78" t="str">
        <f t="shared" si="6"/>
        <v/>
      </c>
    </row>
    <row r="417" spans="1:7" x14ac:dyDescent="0.25">
      <c r="A417" s="5">
        <v>476</v>
      </c>
      <c r="B417" s="8" t="str">
        <f>VLOOKUP(A417,'Sets data'!$A$3:$C$9990,3,FALSE)</f>
        <v>Grave Guardian </v>
      </c>
      <c r="C417" s="8" t="str">
        <f>VLOOKUP(A417,'Sets data'!$A$3:$C$9990,2,FALSE)</f>
        <v>Grabwächter</v>
      </c>
      <c r="G417" s="78" t="str">
        <f t="shared" si="6"/>
        <v/>
      </c>
    </row>
    <row r="418" spans="1:7" x14ac:dyDescent="0.25">
      <c r="A418" s="5">
        <v>478</v>
      </c>
      <c r="B418" s="8" t="str">
        <f>VLOOKUP(A418,'Sets data'!$A$3:$C$9990,3,FALSE)</f>
        <v>Mother Ciannait</v>
      </c>
      <c r="C418" s="8" t="str">
        <f>VLOOKUP(A418,'Sets data'!$A$3:$C$9990,2,FALSE)</f>
        <v>Mutter Ciannait</v>
      </c>
      <c r="G418" s="78" t="str">
        <f t="shared" si="6"/>
        <v/>
      </c>
    </row>
    <row r="419" spans="1:7" x14ac:dyDescent="0.25">
      <c r="A419" s="5">
        <v>479</v>
      </c>
      <c r="B419" s="8" t="str">
        <f>VLOOKUP(A419,'Sets data'!$A$3:$C$9990,3,FALSE)</f>
        <v>Kjalnar\’s Nightmare</v>
      </c>
      <c r="C419" s="8" t="str">
        <f>VLOOKUP(A419,'Sets data'!$A$3:$C$9990,2,FALSE)</f>
        <v>Kjalnar\’s Albtraum</v>
      </c>
      <c r="G419" s="78" t="str">
        <f t="shared" si="6"/>
        <v/>
      </c>
    </row>
    <row r="420" spans="1:7" x14ac:dyDescent="0.25">
      <c r="A420" s="5">
        <v>480</v>
      </c>
      <c r="B420" s="8" t="str">
        <f>VLOOKUP(A420,'Sets data'!$A$3:$C$9990,3,FALSE)</f>
        <v>Critical Riposte</v>
      </c>
      <c r="C420" s="8" t="str">
        <f>VLOOKUP(A420,'Sets data'!$A$3:$C$9990,2,FALSE)</f>
        <v>Kritischer Konter</v>
      </c>
      <c r="G420" s="78" t="str">
        <f t="shared" si="6"/>
        <v/>
      </c>
    </row>
    <row r="421" spans="1:7" x14ac:dyDescent="0.25">
      <c r="A421" s="5">
        <v>481</v>
      </c>
      <c r="B421" s="8" t="str">
        <f>VLOOKUP(A421,'Sets data'!$A$3:$C$9990,3,FALSE)</f>
        <v>Unchained Aggressor</v>
      </c>
      <c r="C421" s="8" t="str">
        <f>VLOOKUP(A421,'Sets data'!$A$3:$C$9990,2,FALSE)</f>
        <v>Entfesselter Aggressor</v>
      </c>
      <c r="G421" s="78" t="str">
        <f t="shared" si="6"/>
        <v/>
      </c>
    </row>
    <row r="422" spans="1:7" x14ac:dyDescent="0.25">
      <c r="A422" s="5">
        <v>482</v>
      </c>
      <c r="B422" s="8" t="str">
        <f>VLOOKUP(A422,'Sets data'!$A$3:$C$9990,3,FALSE)</f>
        <v>Dauntless Combatant</v>
      </c>
      <c r="C422" s="8" t="str">
        <f>VLOOKUP(A422,'Sets data'!$A$3:$C$9990,2,FALSE)</f>
        <v>Furchtloser Kombattant</v>
      </c>
      <c r="G422" s="78" t="str">
        <f t="shared" si="6"/>
        <v/>
      </c>
    </row>
    <row r="423" spans="1:7" x14ac:dyDescent="0.25">
      <c r="A423" s="5">
        <v>483</v>
      </c>
      <c r="B423" s="8" t="str">
        <f>VLOOKUP(A423,'Sets data'!$A$3:$C$9990,3,FALSE)</f>
        <v>Template_Drop_Magi</v>
      </c>
      <c r="C423" s="8" t="str">
        <f>VLOOKUP(A423,'Sets data'!$A$3:$C$9990,2,FALSE)</f>
        <v>Template_Drop_Magi</v>
      </c>
      <c r="G423" s="78" t="str">
        <f t="shared" si="6"/>
        <v/>
      </c>
    </row>
    <row r="424" spans="1:7" x14ac:dyDescent="0.25">
      <c r="A424" s="5">
        <v>484</v>
      </c>
      <c r="B424" s="8" t="str">
        <f>VLOOKUP(A424,'Sets data'!$A$3:$C$9990,3,FALSE)</f>
        <v>Template_Drop_Stamina</v>
      </c>
      <c r="C424" s="8" t="str">
        <f>VLOOKUP(A424,'Sets data'!$A$3:$C$9990,2,FALSE)</f>
        <v>Template_Drop_Stamina</v>
      </c>
      <c r="G424" s="78" t="str">
        <f t="shared" si="6"/>
        <v/>
      </c>
    </row>
    <row r="425" spans="1:7" x14ac:dyDescent="0.25">
      <c r="A425" s="5">
        <v>485</v>
      </c>
      <c r="B425" s="8" t="str">
        <f>VLOOKUP(A425,'Sets data'!$A$3:$C$9990,3,FALSE)</f>
        <v>Template_Drop_Tank</v>
      </c>
      <c r="C425" s="8" t="str">
        <f>VLOOKUP(A425,'Sets data'!$A$3:$C$9990,2,FALSE)</f>
        <v>Template_Drop_Tank</v>
      </c>
      <c r="G425" s="78" t="str">
        <f t="shared" si="6"/>
        <v/>
      </c>
    </row>
    <row r="426" spans="1:7" x14ac:dyDescent="0.25">
      <c r="A426" s="5">
        <v>486</v>
      </c>
      <c r="B426" s="8" t="str">
        <f>VLOOKUP(A426,'Sets data'!$A$3:$C$9990,3,FALSE)</f>
        <v>Template_Drop_Healer</v>
      </c>
      <c r="C426" s="8" t="str">
        <f>VLOOKUP(A426,'Sets data'!$A$3:$C$9990,2,FALSE)</f>
        <v>Template_Drop_Healer</v>
      </c>
      <c r="G426" s="78" t="str">
        <f t="shared" si="6"/>
        <v/>
      </c>
    </row>
    <row r="427" spans="1:7" ht="105" x14ac:dyDescent="0.25">
      <c r="A427" s="5">
        <v>487</v>
      </c>
      <c r="B427" s="8" t="str">
        <f>VLOOKUP(A427,'Sets data'!$A$3:$C$9990,3,FALSE)</f>
        <v>Winter's Respite</v>
      </c>
      <c r="C427" s="8" t="str">
        <f>VLOOKUP(A427,'Sets data'!$A$3:$C$9990,2,FALSE)</f>
        <v>Winterruhe</v>
      </c>
      <c r="D427" s="23" t="s">
        <v>2550</v>
      </c>
      <c r="G427" s="7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data'!$A$3:$C$9990,3,FALSE)</f>
        <v>Venomous Smite</v>
      </c>
      <c r="C428" s="8" t="str">
        <f>VLOOKUP(A428,'Sets data'!$A$3:$C$9990,2,FALSE)</f>
        <v>Giftschlag</v>
      </c>
      <c r="D428" s="23" t="s">
        <v>2551</v>
      </c>
      <c r="G428" s="7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data'!$A$3:$C$9990,3,FALSE)</f>
        <v>Eternal Vigor</v>
      </c>
      <c r="C429" s="8" t="str">
        <f>VLOOKUP(A429,'Sets data'!$A$3:$C$9990,2,FALSE)</f>
        <v>Ewiger Elan</v>
      </c>
      <c r="G429" s="78" t="str">
        <f t="shared" si="6"/>
        <v/>
      </c>
    </row>
    <row r="430" spans="1:7" x14ac:dyDescent="0.25">
      <c r="A430" s="5">
        <v>490</v>
      </c>
      <c r="B430" s="8" t="str">
        <f>VLOOKUP(A430,'Sets data'!$A$3:$C$9990,3,FALSE)</f>
        <v>Stuhn's Favor</v>
      </c>
      <c r="C430" s="8" t="str">
        <f>VLOOKUP(A430,'Sets data'!$A$3:$C$9990,2,FALSE)</f>
        <v>Stuhns Gunst</v>
      </c>
      <c r="G430" s="78" t="str">
        <f t="shared" si="6"/>
        <v/>
      </c>
    </row>
    <row r="431" spans="1:7" x14ac:dyDescent="0.25">
      <c r="A431" s="5">
        <v>491</v>
      </c>
      <c r="B431" s="8" t="str">
        <f>VLOOKUP(A431,'Sets data'!$A$3:$C$9990,3,FALSE)</f>
        <v>Dragon's Appetite</v>
      </c>
      <c r="C431" s="8" t="str">
        <f>VLOOKUP(A431,'Sets data'!$A$3:$C$9990,2,FALSE)</f>
        <v>Appetit des Drachen</v>
      </c>
      <c r="G431" s="78" t="str">
        <f t="shared" si="6"/>
        <v/>
      </c>
    </row>
    <row r="432" spans="1:7" ht="105" x14ac:dyDescent="0.25">
      <c r="A432" s="5">
        <v>492</v>
      </c>
      <c r="B432" s="8" t="str">
        <f>VLOOKUP(A432,'Sets data'!$A$3:$C$9990,3,FALSE)</f>
        <v>Kyne's Wind</v>
      </c>
      <c r="C432" s="8" t="str">
        <f>VLOOKUP(A432,'Sets data'!$A$3:$C$9990,2,FALSE)</f>
        <v>Kynes Wind</v>
      </c>
      <c r="D432" s="23" t="s">
        <v>2454</v>
      </c>
      <c r="G432" s="7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data'!$A$3:$C$9990,3,FALSE)</f>
        <v>Perfected Kyne's Wind</v>
      </c>
      <c r="C433" s="8" t="str">
        <f>VLOOKUP(A433,'Sets data'!$A$3:$C$9990,2,FALSE)</f>
        <v>Kynes perfektionierter Wind</v>
      </c>
      <c r="D433" s="23" t="s">
        <v>2455</v>
      </c>
      <c r="G433" s="7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data'!$A$3:$C$9990,3,FALSE)</f>
        <v>Vrol's Command</v>
      </c>
      <c r="C434" s="8" t="str">
        <f>VLOOKUP(A434,'Sets data'!$A$3:$C$9990,2,FALSE)</f>
        <v>Vrols Befehl</v>
      </c>
      <c r="G434" s="78" t="str">
        <f t="shared" si="6"/>
        <v/>
      </c>
    </row>
    <row r="435" spans="1:7" x14ac:dyDescent="0.25">
      <c r="A435" s="5">
        <v>495</v>
      </c>
      <c r="B435" s="8" t="str">
        <f>VLOOKUP(A435,'Sets data'!$A$3:$C$9990,3,FALSE)</f>
        <v>Perfected Vrol's Command</v>
      </c>
      <c r="C435" s="8" t="str">
        <f>VLOOKUP(A435,'Sets data'!$A$3:$C$9990,2,FALSE)</f>
        <v>Vrols perfektionierter Befehl</v>
      </c>
      <c r="G435" s="78" t="str">
        <f t="shared" si="6"/>
        <v/>
      </c>
    </row>
    <row r="436" spans="1:7" ht="165" x14ac:dyDescent="0.25">
      <c r="A436" s="5">
        <v>496</v>
      </c>
      <c r="B436" s="8" t="str">
        <f>VLOOKUP(A436,'Sets data'!$A$3:$C$9990,3,FALSE)</f>
        <v>Roaring Opportunist</v>
      </c>
      <c r="C436" s="8" t="str">
        <f>VLOOKUP(A436,'Sets data'!$A$3:$C$9990,2,FALSE)</f>
        <v>Brüllender Opportunist</v>
      </c>
      <c r="D436" s="23" t="s">
        <v>2555</v>
      </c>
      <c r="G436" s="7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data'!$A$3:$C$9990,3,FALSE)</f>
        <v>Perfected Roaring Opportunist</v>
      </c>
      <c r="C437" s="8" t="str">
        <f>VLOOKUP(A437,'Sets data'!$A$3:$C$9990,2,FALSE)</f>
        <v>Perfektionierter brüllender Opportunist</v>
      </c>
      <c r="D437" s="23" t="s">
        <v>2554</v>
      </c>
      <c r="G437" s="7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data'!$A$3:$C$9990,3,FALSE)</f>
        <v>Yandir's Might</v>
      </c>
      <c r="C438" s="8" t="str">
        <f>VLOOKUP(A438,'Sets data'!$A$3:$C$9990,2,FALSE)</f>
        <v>Yandirs Macht</v>
      </c>
      <c r="G438" s="78" t="str">
        <f t="shared" ref="G438:G467" si="7">IF(AND(A438&lt;&gt;"",NOT(ISERROR(A438)),ISNUMBER(A438),D438&lt;&gt;""),CONCATENATE("[",A438,"] = {",D438,"},","     --",B438," -&gt; ",E438," / ",F438),"")</f>
        <v/>
      </c>
    </row>
    <row r="439" spans="1:7" x14ac:dyDescent="0.25">
      <c r="A439" s="5">
        <v>499</v>
      </c>
      <c r="B439" s="8" t="str">
        <f>VLOOKUP(A439,'Sets data'!$A$3:$C$9990,3,FALSE)</f>
        <v>Perfected Yandir's Might</v>
      </c>
      <c r="C439" s="8" t="str">
        <f>VLOOKUP(A439,'Sets data'!$A$3:$C$9990,2,FALSE)</f>
        <v>Yandirs perfektionierte Macht</v>
      </c>
      <c r="G439" s="78" t="str">
        <f t="shared" si="7"/>
        <v/>
      </c>
    </row>
    <row r="440" spans="1:7" x14ac:dyDescent="0.25">
      <c r="A440" s="5">
        <v>500</v>
      </c>
      <c r="B440" s="8" t="str">
        <f>VLOOKUP(A440,'Sets data'!$A$3:$C$9990,3,FALSE)</f>
        <v>Bloodlord's Embrace (OLD)</v>
      </c>
      <c r="C440" s="8" t="str">
        <f>VLOOKUP(A440,'Sets data'!$A$3:$C$9990,2,FALSE)</f>
        <v>Bloodlord's Embrace (OLD)</v>
      </c>
      <c r="G440" s="78" t="str">
        <f t="shared" si="7"/>
        <v/>
      </c>
    </row>
    <row r="441" spans="1:7" x14ac:dyDescent="0.25">
      <c r="A441" s="5">
        <v>501</v>
      </c>
      <c r="B441" s="8" t="str">
        <f>VLOOKUP(A441,'Sets data'!$A$3:$C$9990,3,FALSE)</f>
        <v>Thrassian Stranglers</v>
      </c>
      <c r="C441" s="8" t="str">
        <f>VLOOKUP(A441,'Sets data'!$A$3:$C$9990,2,FALSE)</f>
        <v>Thrassische Würger</v>
      </c>
      <c r="G441" s="78" t="str">
        <f t="shared" si="7"/>
        <v/>
      </c>
    </row>
    <row r="442" spans="1:7" x14ac:dyDescent="0.25">
      <c r="A442" s="5">
        <v>502</v>
      </c>
      <c r="B442" s="8" t="str">
        <f>VLOOKUP(A442,'Sets data'!$A$3:$C$9990,3,FALSE)</f>
        <v>Snow Treaders (OLD)</v>
      </c>
      <c r="C442" s="8" t="str">
        <f>VLOOKUP(A442,'Sets data'!$A$3:$C$9990,2,FALSE)</f>
        <v>Snow Treaders (OLD)</v>
      </c>
      <c r="G442" s="78" t="str">
        <f t="shared" si="7"/>
        <v/>
      </c>
    </row>
    <row r="443" spans="1:7" x14ac:dyDescent="0.25">
      <c r="A443" s="5">
        <v>503</v>
      </c>
      <c r="B443" s="8" t="str">
        <f>VLOOKUP(A443,'Sets data'!$A$3:$C$9990,3,FALSE)</f>
        <v>Ring of the Wild Hunt</v>
      </c>
      <c r="C443" s="8" t="str">
        <f>VLOOKUP(A443,'Sets data'!$A$3:$C$9990,2,FALSE)</f>
        <v>Ring der Wilden Jagd</v>
      </c>
      <c r="G443" s="78" t="str">
        <f t="shared" si="7"/>
        <v/>
      </c>
    </row>
    <row r="444" spans="1:7" x14ac:dyDescent="0.25">
      <c r="A444" s="5">
        <v>504</v>
      </c>
      <c r="B444" s="8" t="str">
        <f>VLOOKUP(A444,'Sets data'!$A$3:$C$9990,3,FALSE)</f>
        <v>Malacath's Band of Brutality X</v>
      </c>
      <c r="C444" s="8" t="str">
        <f>VLOOKUP(A444,'Sets data'!$A$3:$C$9990,2,FALSE)</f>
        <v>Malacath's Band der Brutalität X</v>
      </c>
      <c r="G444" s="78" t="str">
        <f t="shared" si="7"/>
        <v/>
      </c>
    </row>
    <row r="445" spans="1:7" x14ac:dyDescent="0.25">
      <c r="A445" s="5">
        <v>505</v>
      </c>
      <c r="B445" s="8" t="str">
        <f>VLOOKUP(A445,'Sets data'!$A$3:$C$9990,3,FALSE)</f>
        <v>Torc of Tonal Constancy</v>
      </c>
      <c r="C445" s="8" t="str">
        <f>VLOOKUP(A445,'Sets data'!$A$3:$C$9990,2,FALSE)</f>
        <v>Torques der Klangkonstanz</v>
      </c>
      <c r="G445" s="78" t="str">
        <f t="shared" si="7"/>
        <v/>
      </c>
    </row>
    <row r="446" spans="1:7" x14ac:dyDescent="0.25">
      <c r="A446" s="5">
        <v>506</v>
      </c>
      <c r="B446" s="8" t="str">
        <f>VLOOKUP(A446,'Sets data'!$A$3:$C$9990,3,FALSE)</f>
        <v>Spell Parasite</v>
      </c>
      <c r="C446" s="8" t="str">
        <f>VLOOKUP(A446,'Sets data'!$A$3:$C$9990,2,FALSE)</f>
        <v>Magieparasit</v>
      </c>
      <c r="G446" s="78" t="str">
        <f t="shared" si="7"/>
        <v/>
      </c>
    </row>
    <row r="447" spans="1:7" x14ac:dyDescent="0.25">
      <c r="A447" s="5">
        <v>507</v>
      </c>
      <c r="B447" s="8" t="e">
        <f>VLOOKUP(A447,'Sets data'!$A$3:$C$9990,3,FALSE)</f>
        <v>#N/A</v>
      </c>
      <c r="C447" s="8" t="e">
        <f>VLOOKUP(A447,'Sets data'!$A$3:$C$9990,2,FALSE)</f>
        <v>#N/A</v>
      </c>
      <c r="G447" s="78" t="str">
        <f t="shared" si="7"/>
        <v/>
      </c>
    </row>
    <row r="448" spans="1:7" x14ac:dyDescent="0.25">
      <c r="A448" s="5">
        <v>508</v>
      </c>
      <c r="B448" s="8" t="e">
        <f>VLOOKUP(A448,'Sets data'!$A$3:$C$9990,3,FALSE)</f>
        <v>#N/A</v>
      </c>
      <c r="C448" s="8" t="e">
        <f>VLOOKUP(A448,'Sets data'!$A$3:$C$9990,2,FALSE)</f>
        <v>#N/A</v>
      </c>
      <c r="G448" s="78" t="str">
        <f t="shared" si="7"/>
        <v/>
      </c>
    </row>
    <row r="449" spans="1:7" x14ac:dyDescent="0.25">
      <c r="A449" s="5">
        <v>509</v>
      </c>
      <c r="B449" s="8" t="str">
        <f>VLOOKUP(A449,'Sets data'!$A$3:$C$9990,3,FALSE)</f>
        <v>Template_Drop_Healer P</v>
      </c>
      <c r="C449" s="8" t="str">
        <f>VLOOKUP(A449,'Sets data'!$A$3:$C$9990,2,FALSE)</f>
        <v>Template_Drop_Healer P</v>
      </c>
      <c r="G449" s="78" t="str">
        <f t="shared" si="7"/>
        <v/>
      </c>
    </row>
    <row r="450" spans="1:7" x14ac:dyDescent="0.25">
      <c r="A450" s="5">
        <v>510</v>
      </c>
      <c r="B450" s="8" t="str">
        <f>VLOOKUP(A450,'Sets data'!$A$3:$C$9990,3,FALSE)</f>
        <v>Template_Drop_Tank P</v>
      </c>
      <c r="C450" s="8" t="str">
        <f>VLOOKUP(A450,'Sets data'!$A$3:$C$9990,2,FALSE)</f>
        <v>Template_Drop_Tank P</v>
      </c>
      <c r="G450" s="78" t="str">
        <f t="shared" si="7"/>
        <v/>
      </c>
    </row>
    <row r="451" spans="1:7" x14ac:dyDescent="0.25">
      <c r="A451" s="5">
        <v>511</v>
      </c>
      <c r="B451" s="8" t="str">
        <f>VLOOKUP(A451,'Sets data'!$A$3:$C$9990,3,FALSE)</f>
        <v>Template_Drop_Stamina P</v>
      </c>
      <c r="C451" s="8" t="str">
        <f>VLOOKUP(A451,'Sets data'!$A$3:$C$9990,2,FALSE)</f>
        <v>Template_Drop_Stamina P</v>
      </c>
      <c r="G451" s="78" t="str">
        <f t="shared" si="7"/>
        <v/>
      </c>
    </row>
    <row r="452" spans="1:7" x14ac:dyDescent="0.25">
      <c r="A452" s="5">
        <v>512</v>
      </c>
      <c r="B452" s="8" t="str">
        <f>VLOOKUP(A452,'Sets data'!$A$3:$C$9990,3,FALSE)</f>
        <v>Template_Drop_Magi P</v>
      </c>
      <c r="C452" s="8" t="str">
        <f>VLOOKUP(A452,'Sets data'!$A$3:$C$9990,2,FALSE)</f>
        <v>Template_Drop_Magi P</v>
      </c>
      <c r="G452" s="78" t="str">
        <f t="shared" si="7"/>
        <v/>
      </c>
    </row>
    <row r="453" spans="1:7" x14ac:dyDescent="0.25">
      <c r="A453" s="5">
        <v>513</v>
      </c>
      <c r="B453" s="8" t="str">
        <f>VLOOKUP(A453,'Sets data'!$A$3:$C$9990,3,FALSE)</f>
        <v>Talfyg’s Treachery</v>
      </c>
      <c r="C453" s="8" t="str">
        <f>VLOOKUP(A453,'Sets data'!$A$3:$C$9990,2,FALSE)</f>
        <v>Talfygs Verrat</v>
      </c>
      <c r="G453" s="78" t="str">
        <f t="shared" si="7"/>
        <v/>
      </c>
    </row>
    <row r="454" spans="1:7" x14ac:dyDescent="0.25">
      <c r="A454" s="5">
        <v>513</v>
      </c>
      <c r="B454" s="8" t="str">
        <f>VLOOKUP(A454,'Sets data'!$A$3:$C$9990,3,FALSE)</f>
        <v>Talfyg’s Treachery</v>
      </c>
      <c r="C454" s="8" t="str">
        <f>VLOOKUP(A454,'Sets data'!$A$3:$C$9990,2,FALSE)</f>
        <v>Talfygs Verrat</v>
      </c>
      <c r="G454" s="78" t="str">
        <f t="shared" si="7"/>
        <v/>
      </c>
    </row>
    <row r="455" spans="1:7" x14ac:dyDescent="0.25">
      <c r="A455" s="5">
        <v>514</v>
      </c>
      <c r="B455" s="8" t="str">
        <f>VLOOKUP(A455,'Sets data'!$A$3:$C$9990,3,FALSE)</f>
        <v>Unleashed Terror</v>
      </c>
      <c r="C455" s="8" t="str">
        <f>VLOOKUP(A455,'Sets data'!$A$3:$C$9990,2,FALSE)</f>
        <v>Entfesselter Schrecken</v>
      </c>
      <c r="G455" s="78" t="str">
        <f t="shared" si="7"/>
        <v/>
      </c>
    </row>
    <row r="456" spans="1:7" x14ac:dyDescent="0.25">
      <c r="A456" s="5">
        <v>514</v>
      </c>
      <c r="B456" s="8" t="str">
        <f>VLOOKUP(A456,'Sets data'!$A$3:$C$9990,3,FALSE)</f>
        <v>Unleashed Terror</v>
      </c>
      <c r="C456" s="8" t="str">
        <f>VLOOKUP(A456,'Sets data'!$A$3:$C$9990,2,FALSE)</f>
        <v>Entfesselter Schrecken</v>
      </c>
      <c r="G456" s="78" t="str">
        <f t="shared" si="7"/>
        <v/>
      </c>
    </row>
    <row r="457" spans="1:7" x14ac:dyDescent="0.25">
      <c r="A457" s="5">
        <v>515</v>
      </c>
      <c r="B457" s="8" t="str">
        <f>VLOOKUP(A457,'Sets data'!$A$3:$C$9990,3,FALSE)</f>
        <v>Crimson Twilight</v>
      </c>
      <c r="C457" s="8" t="str">
        <f>VLOOKUP(A457,'Sets data'!$A$3:$C$9990,2,FALSE)</f>
        <v>Scharlachrotes Zwielicht</v>
      </c>
      <c r="G457" s="78" t="str">
        <f t="shared" si="7"/>
        <v/>
      </c>
    </row>
    <row r="458" spans="1:7" x14ac:dyDescent="0.25">
      <c r="A458" s="5">
        <v>515</v>
      </c>
      <c r="B458" s="8" t="str">
        <f>VLOOKUP(A458,'Sets data'!$A$3:$C$9990,3,FALSE)</f>
        <v>Crimson Twilight</v>
      </c>
      <c r="C458" s="8" t="str">
        <f>VLOOKUP(A458,'Sets data'!$A$3:$C$9990,2,FALSE)</f>
        <v>Scharlachrotes Zwielicht</v>
      </c>
      <c r="G458" s="78" t="str">
        <f t="shared" si="7"/>
        <v/>
      </c>
    </row>
    <row r="459" spans="1:7" x14ac:dyDescent="0.25">
      <c r="A459" s="5">
        <v>516</v>
      </c>
      <c r="B459" s="8" t="str">
        <f>VLOOKUP(A459,'Sets data'!$A$3:$C$9990,3,FALSE)</f>
        <v>Elemental Catalyst</v>
      </c>
      <c r="C459" s="8" t="str">
        <f>VLOOKUP(A459,'Sets data'!$A$3:$C$9990,2,FALSE)</f>
        <v>Elementarer Katalysator</v>
      </c>
      <c r="G459" s="78" t="str">
        <f t="shared" si="7"/>
        <v/>
      </c>
    </row>
    <row r="460" spans="1:7" x14ac:dyDescent="0.25">
      <c r="A460" s="5">
        <v>516</v>
      </c>
      <c r="B460" s="8" t="str">
        <f>VLOOKUP(A460,'Sets data'!$A$3:$C$9990,3,FALSE)</f>
        <v>Elemental Catalyst</v>
      </c>
      <c r="C460" s="8" t="str">
        <f>VLOOKUP(A460,'Sets data'!$A$3:$C$9990,2,FALSE)</f>
        <v>Elementarer Katalysator</v>
      </c>
      <c r="G460" s="78" t="str">
        <f t="shared" si="7"/>
        <v/>
      </c>
    </row>
    <row r="461" spans="1:7" x14ac:dyDescent="0.25">
      <c r="A461" s="5">
        <v>517</v>
      </c>
      <c r="B461" s="8" t="str">
        <f>VLOOKUP(A461,'Sets data'!$A$3:$C$9990,3,FALSE)</f>
        <v>Kraglen’s Howl</v>
      </c>
      <c r="C461" s="8" t="str">
        <f>VLOOKUP(A461,'Sets data'!$A$3:$C$9990,2,FALSE)</f>
        <v>Kraglens Heulen</v>
      </c>
      <c r="G461" s="78" t="str">
        <f t="shared" si="7"/>
        <v/>
      </c>
    </row>
    <row r="462" spans="1:7" x14ac:dyDescent="0.25">
      <c r="A462" s="5">
        <v>517</v>
      </c>
      <c r="B462" s="8" t="str">
        <f>VLOOKUP(A462,'Sets data'!$A$3:$C$9990,3,FALSE)</f>
        <v>Kraglen’s Howl</v>
      </c>
      <c r="C462" s="8" t="str">
        <f>VLOOKUP(A462,'Sets data'!$A$3:$C$9990,2,FALSE)</f>
        <v>Kraglens Heulen</v>
      </c>
      <c r="G462" s="78" t="str">
        <f t="shared" si="7"/>
        <v/>
      </c>
    </row>
    <row r="463" spans="1:7" x14ac:dyDescent="0.25">
      <c r="A463" s="5">
        <v>518</v>
      </c>
      <c r="B463" s="8" t="str">
        <f>VLOOKUP(A463,'Sets data'!$A$3:$C$9990,3,FALSE)</f>
        <v>Arkasis’s Genius</v>
      </c>
      <c r="C463" s="8" t="str">
        <f>VLOOKUP(A463,'Sets data'!$A$3:$C$9990,2,FALSE)</f>
        <v>Arkasis' Genie</v>
      </c>
      <c r="G463" s="78" t="str">
        <f t="shared" si="7"/>
        <v/>
      </c>
    </row>
    <row r="464" spans="1:7" x14ac:dyDescent="0.25">
      <c r="A464" s="5">
        <v>518</v>
      </c>
      <c r="B464" s="8" t="str">
        <f>VLOOKUP(A464,'Sets data'!$A$3:$C$9990,3,FALSE)</f>
        <v>Arkasis’s Genius</v>
      </c>
      <c r="C464" s="8" t="str">
        <f>VLOOKUP(A464,'Sets data'!$A$3:$C$9990,2,FALSE)</f>
        <v>Arkasis' Genie</v>
      </c>
      <c r="G464" s="78" t="str">
        <f t="shared" si="7"/>
        <v/>
      </c>
    </row>
    <row r="465" spans="1:7" x14ac:dyDescent="0.25">
      <c r="A465" s="5">
        <v>519</v>
      </c>
      <c r="B465" s="8" t="str">
        <f>VLOOKUP(A465,'Sets data'!$A$3:$C$9990,3,FALSE)</f>
        <v>Snow Treaders</v>
      </c>
      <c r="C465" s="8" t="str">
        <f>VLOOKUP(A465,'Sets data'!$A$3:$C$9990,2,FALSE)</f>
        <v>Schneetreter</v>
      </c>
      <c r="G465" s="78" t="str">
        <f t="shared" si="7"/>
        <v/>
      </c>
    </row>
    <row r="466" spans="1:7" x14ac:dyDescent="0.25">
      <c r="A466" s="5">
        <v>520</v>
      </c>
      <c r="B466" s="8" t="str">
        <f>VLOOKUP(A466,'Sets data'!$A$3:$C$9990,3,FALSE)</f>
        <v>Malacath's Band of Brutality</v>
      </c>
      <c r="C466" s="8" t="str">
        <f>VLOOKUP(A466,'Sets data'!$A$3:$C$9990,2,FALSE)</f>
        <v>Malacaths Band der Brutalität</v>
      </c>
      <c r="G466" s="78" t="str">
        <f t="shared" si="7"/>
        <v/>
      </c>
    </row>
    <row r="467" spans="1:7" x14ac:dyDescent="0.25">
      <c r="A467" s="5">
        <v>521</v>
      </c>
      <c r="B467" s="8" t="str">
        <f>VLOOKUP(A467,'Sets data'!$A$3:$C$9990,3,FALSE)</f>
        <v>Bloodlord's Embrace</v>
      </c>
      <c r="C467" s="8" t="str">
        <f>VLOOKUP(A467,'Sets data'!$A$3:$C$9990,2,FALSE)</f>
        <v>Umarmung des Blutfürsten</v>
      </c>
      <c r="G467" s="78" t="str">
        <f t="shared" si="7"/>
        <v/>
      </c>
    </row>
    <row r="468" spans="1:7"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x14ac:dyDescent="0.25">
      <c r="A469" s="5">
        <v>523</v>
      </c>
      <c r="B469" s="8" t="str">
        <f>VLOOKUP(A469,'Sets data'!$A$3:$C$9990,3,FALSE)</f>
        <v>Perfected Rampaging Slash</v>
      </c>
      <c r="C469" s="8" t="str">
        <f>VLOOKUP(A469,'Sets data'!$A$3:$C$9990,2,FALSE)</f>
        <v>Perfektionierter tobender Schnitt</v>
      </c>
      <c r="G469" s="78" t="str">
        <f t="shared" si="8"/>
        <v/>
      </c>
    </row>
    <row r="470" spans="1:7" x14ac:dyDescent="0.25">
      <c r="A470" s="5">
        <v>524</v>
      </c>
      <c r="B470" s="8" t="str">
        <f>VLOOKUP(A470,'Sets data'!$A$3:$C$9990,3,FALSE)</f>
        <v>Perfected Cruel Flurry</v>
      </c>
      <c r="C470" s="8" t="str">
        <f>VLOOKUP(A470,'Sets data'!$A$3:$C$9990,2,FALSE)</f>
        <v>Perfektionierter grausamer Schlaghagel</v>
      </c>
      <c r="G470" s="78" t="str">
        <f t="shared" si="8"/>
        <v/>
      </c>
    </row>
    <row r="471" spans="1:7" x14ac:dyDescent="0.25">
      <c r="A471" s="5">
        <v>525</v>
      </c>
      <c r="B471" s="8" t="str">
        <f>VLOOKUP(A471,'Sets data'!$A$3:$C$9990,3,FALSE)</f>
        <v>Perfected Thunderous Volley</v>
      </c>
      <c r="C471" s="8" t="str">
        <f>VLOOKUP(A471,'Sets data'!$A$3:$C$9990,2,FALSE)</f>
        <v>Perfektionierte donnernde Salve</v>
      </c>
      <c r="G471" s="78" t="str">
        <f t="shared" si="8"/>
        <v/>
      </c>
    </row>
    <row r="472" spans="1:7" x14ac:dyDescent="0.25">
      <c r="A472" s="5">
        <v>526</v>
      </c>
      <c r="B472" s="8" t="str">
        <f>VLOOKUP(A472,'Sets data'!$A$3:$C$9990,3,FALSE)</f>
        <v>Perfected Crushing Wall</v>
      </c>
      <c r="C472" s="8" t="str">
        <f>VLOOKUP(A472,'Sets data'!$A$3:$C$9990,2,FALSE)</f>
        <v>Perfektionierte zermalmende Mauer</v>
      </c>
      <c r="G472" s="78" t="str">
        <f t="shared" si="8"/>
        <v/>
      </c>
    </row>
    <row r="473" spans="1:7" x14ac:dyDescent="0.25">
      <c r="A473" s="5">
        <v>527</v>
      </c>
      <c r="B473" s="8" t="str">
        <f>VLOOKUP(A473,'Sets data'!$A$3:$C$9990,3,FALSE)</f>
        <v>Perfected Precise Regeneration</v>
      </c>
      <c r="C473" s="8" t="str">
        <f>VLOOKUP(A473,'Sets data'!$A$3:$C$9990,2,FALSE)</f>
        <v>Perfektionierte präzise Regeneration</v>
      </c>
      <c r="G473" s="78" t="str">
        <f t="shared" si="8"/>
        <v/>
      </c>
    </row>
    <row r="474" spans="1:7" x14ac:dyDescent="0.25">
      <c r="A474" s="5">
        <v>528</v>
      </c>
      <c r="B474" s="8" t="str">
        <f>VLOOKUP(A474,'Sets data'!$A$3:$C$9990,3,FALSE)</f>
        <v>Perfected Titanic Cleave</v>
      </c>
      <c r="C474" s="8" t="str">
        <f>VLOOKUP(A474,'Sets data'!$A$3:$C$9990,2,FALSE)</f>
        <v>Perfektioniertes titanisches Trennen</v>
      </c>
      <c r="G474" s="78" t="str">
        <f t="shared" si="8"/>
        <v/>
      </c>
    </row>
    <row r="475" spans="1:7" x14ac:dyDescent="0.25">
      <c r="A475" s="5">
        <v>529</v>
      </c>
      <c r="B475" s="8" t="str">
        <f>VLOOKUP(A475,'Sets data'!$A$3:$C$9990,3,FALSE)</f>
        <v>Perfected Puncturing Remedy</v>
      </c>
      <c r="C475" s="8" t="str">
        <f>VLOOKUP(A475,'Sets data'!$A$3:$C$9990,2,FALSE)</f>
        <v>Perfektionierte durchschlagende Genesung</v>
      </c>
      <c r="G475" s="78" t="str">
        <f t="shared" si="8"/>
        <v/>
      </c>
    </row>
    <row r="476" spans="1:7" x14ac:dyDescent="0.25">
      <c r="A476" s="5">
        <v>530</v>
      </c>
      <c r="B476" s="8" t="str">
        <f>VLOOKUP(A476,'Sets data'!$A$3:$C$9990,3,FALSE)</f>
        <v>Perfected Stinging Slashes</v>
      </c>
      <c r="C476" s="8" t="str">
        <f>VLOOKUP(A476,'Sets data'!$A$3:$C$9990,2,FALSE)</f>
        <v>Perfektionierte stechende Schnitte</v>
      </c>
      <c r="G476" s="78" t="str">
        <f t="shared" si="8"/>
        <v/>
      </c>
    </row>
    <row r="477" spans="1:7" x14ac:dyDescent="0.25">
      <c r="A477" s="5">
        <v>531</v>
      </c>
      <c r="B477" s="8" t="str">
        <f>VLOOKUP(A477,'Sets data'!$A$3:$C$9990,3,FALSE)</f>
        <v>Perfected Caustic Arrow</v>
      </c>
      <c r="C477" s="8" t="str">
        <f>VLOOKUP(A477,'Sets data'!$A$3:$C$9990,2,FALSE)</f>
        <v>Perfektionierter beißender Pfeil</v>
      </c>
      <c r="G477" s="78" t="str">
        <f t="shared" si="8"/>
        <v/>
      </c>
    </row>
    <row r="478" spans="1:7" x14ac:dyDescent="0.25">
      <c r="A478" s="5">
        <v>532</v>
      </c>
      <c r="B478" s="8" t="str">
        <f>VLOOKUP(A478,'Sets data'!$A$3:$C$9990,3,FALSE)</f>
        <v>Perfected Destructive Impact</v>
      </c>
      <c r="C478" s="8" t="str">
        <f>VLOOKUP(A478,'Sets data'!$A$3:$C$9990,2,FALSE)</f>
        <v>Perfektionierter zerstörerischer Einschlag</v>
      </c>
      <c r="G478" s="78" t="str">
        <f t="shared" si="8"/>
        <v/>
      </c>
    </row>
    <row r="479" spans="1:7" x14ac:dyDescent="0.25">
      <c r="A479" s="5">
        <v>534</v>
      </c>
      <c r="B479" s="8" t="str">
        <f>VLOOKUP(A479,'Sets data'!$A$3:$C$9990,3,FALSE)</f>
        <v>Stone Husk</v>
      </c>
      <c r="C479" s="8" t="str">
        <f>VLOOKUP(A479,'Sets data'!$A$3:$C$9990,2,FALSE)</f>
        <v>Steinhülle</v>
      </c>
      <c r="G479" s="78" t="str">
        <f t="shared" si="8"/>
        <v/>
      </c>
    </row>
    <row r="480" spans="1:7" ht="90" x14ac:dyDescent="0.25">
      <c r="A480" s="5">
        <v>535</v>
      </c>
      <c r="B480" s="8" t="str">
        <f>VLOOKUP(A480,'Sets data'!$A$3:$C$9990,3,FALSE)</f>
        <v>Lady Thorn</v>
      </c>
      <c r="C480" s="8" t="str">
        <f>VLOOKUP(A480,'Sets data'!$A$3:$C$9990,2,FALSE)</f>
        <v>Fürstin Dorn</v>
      </c>
      <c r="D480" s="23" t="s">
        <v>2546</v>
      </c>
      <c r="G480" s="78" t="str">
        <f t="shared" si="8"/>
        <v xml:space="preserve">[535] = {[LIBSETS_SETPROC_CHECKTYPE_ABILITY_EVENT_COMBAT_EVENT] = {
[1] = {
      ["abilityIds"] = {141905},
      ["source"] = COMBAT_UNIT_TYPE_PLAYER,
    },
}},     --Lady Thorn -&gt;  / </v>
      </c>
    </row>
    <row r="481" spans="1:7" x14ac:dyDescent="0.25">
      <c r="A481" s="5">
        <v>536</v>
      </c>
      <c r="B481" s="8" t="str">
        <f>VLOOKUP(A481,'Sets data'!$A$3:$C$9990,3,FALSE)</f>
        <v>Radiant Bastion</v>
      </c>
      <c r="C481" s="8" t="str">
        <f>VLOOKUP(A481,'Sets data'!$A$3:$C$9990,2,FALSE)</f>
        <v>Strahlende Bastion</v>
      </c>
    </row>
    <row r="482" spans="1:7" x14ac:dyDescent="0.25">
      <c r="A482" s="5">
        <v>537</v>
      </c>
      <c r="B482" s="8" t="str">
        <f>VLOOKUP(A482,'Sets data'!$A$3:$C$9990,3,FALSE)</f>
        <v>Voidcaller</v>
      </c>
      <c r="C482" s="8" t="str">
        <f>VLOOKUP(A482,'Sets data'!$A$3:$C$9990,2,FALSE)</f>
        <v>Leerenrufer</v>
      </c>
    </row>
    <row r="483" spans="1:7" x14ac:dyDescent="0.25">
      <c r="A483" s="5">
        <v>538</v>
      </c>
      <c r="B483" s="8" t="str">
        <f>VLOOKUP(A483,'Sets data'!$A$3:$C$9990,3,FALSE)</f>
        <v>Witch-Knight's Defiance</v>
      </c>
      <c r="C483" s="8" t="str">
        <f>VLOOKUP(A483,'Sets data'!$A$3:$C$9990,2,FALSE)</f>
        <v>Trotz des Hexenritters</v>
      </c>
    </row>
    <row r="484" spans="1:7" x14ac:dyDescent="0.25">
      <c r="A484" s="5">
        <v>539</v>
      </c>
      <c r="B484" s="8" t="str">
        <f>VLOOKUP(A484,'Sets data'!$A$3:$C$9990,3,FALSE)</f>
        <v>Red Eagle's Fury</v>
      </c>
      <c r="C484" s="8" t="str">
        <f>VLOOKUP(A484,'Sets data'!$A$3:$C$9990,2,FALSE)</f>
        <v>Zorn des Roten Adlers</v>
      </c>
    </row>
    <row r="485" spans="1:7" x14ac:dyDescent="0.25">
      <c r="A485" s="5">
        <v>540</v>
      </c>
      <c r="B485" s="8" t="str">
        <f>VLOOKUP(A485,'Sets data'!$A$3:$C$9990,3,FALSE)</f>
        <v>Legacy of Karth</v>
      </c>
      <c r="C485" s="8" t="str">
        <f>VLOOKUP(A485,'Sets data'!$A$3:$C$9990,2,FALSE)</f>
        <v>Erbe des Karth</v>
      </c>
    </row>
    <row r="486" spans="1:7" x14ac:dyDescent="0.25">
      <c r="A486" s="5">
        <v>541</v>
      </c>
      <c r="B486" s="8" t="str">
        <f>VLOOKUP(A486,'Sets data'!$A$3:$C$9990,3,FALSE)</f>
        <v>Aetherial Ascension</v>
      </c>
      <c r="C486" s="8" t="str">
        <f>VLOOKUP(A486,'Sets data'!$A$3:$C$9990,2,FALSE)</f>
        <v>Ätherischer Aufstieg</v>
      </c>
    </row>
    <row r="487" spans="1:7" x14ac:dyDescent="0.25">
      <c r="A487" s="5">
        <v>542</v>
      </c>
      <c r="B487" s="8" t="str">
        <f>VLOOKUP(A487,'Sets data'!$A$3:$C$9990,3,FALSE)</f>
        <v>Hex Siphon</v>
      </c>
      <c r="C487" s="8" t="str">
        <f>VLOOKUP(A487,'Sets data'!$A$3:$C$9990,2,FALSE)</f>
        <v>Fluchsiphon</v>
      </c>
    </row>
    <row r="488" spans="1:7" x14ac:dyDescent="0.25">
      <c r="A488" s="5">
        <v>543</v>
      </c>
      <c r="B488" s="8" t="str">
        <f>VLOOKUP(A488,'Sets data'!$A$3:$C$9990,3,FALSE)</f>
        <v>Pestilent Host</v>
      </c>
      <c r="C488" s="8" t="str">
        <f>VLOOKUP(A488,'Sets data'!$A$3:$C$9990,2,FALSE)</f>
        <v>Pestilenter Wirt</v>
      </c>
    </row>
    <row r="489" spans="1:7" x14ac:dyDescent="0.25">
      <c r="A489" s="5">
        <v>544</v>
      </c>
      <c r="B489" s="8" t="str">
        <f>VLOOKUP(A489,'Sets data'!$A$3:$C$9990,3,FALSE)</f>
        <v>Explosive Rebuke</v>
      </c>
      <c r="C489" s="8" t="str">
        <f>VLOOKUP(A489,'Sets data'!$A$3:$C$9990,2,FALSE)</f>
        <v>Explosiver Tadel</v>
      </c>
    </row>
    <row r="490" spans="1:7" x14ac:dyDescent="0.25">
      <c r="A490" s="5">
        <v>557</v>
      </c>
      <c r="B490" s="8" t="str">
        <f>VLOOKUP(A490,'Sets data'!$A$3:$C$9990,3,FALSE)</f>
        <v>Executioner's Blade</v>
      </c>
      <c r="C490" s="8" t="str">
        <f>VLOOKUP(A490,'Sets data'!$A$3:$C$9990,2,FALSE)</f>
        <v>Henkersklinge</v>
      </c>
    </row>
    <row r="491" spans="1:7" ht="105" x14ac:dyDescent="0.25">
      <c r="A491" s="5">
        <v>558</v>
      </c>
      <c r="B491" s="8" t="str">
        <f>VLOOKUP(A491,'Sets data'!$A$3:$C$9990,3,FALSE)</f>
        <v>Void Bash</v>
      </c>
      <c r="C491" s="8" t="str">
        <f>VLOOKUP(A491,'Sets data'!$A$3:$C$9990,2,FALSE)</f>
        <v>LeerenWucht</v>
      </c>
      <c r="D491" s="23" t="s">
        <v>2544</v>
      </c>
      <c r="G491" s="7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data'!$A$3:$C$9990,3,FALSE)</f>
        <v>Frenzied Momentum</v>
      </c>
      <c r="C492" s="8" t="str">
        <f>VLOOKUP(A492,'Sets data'!$A$3:$C$9990,2,FALSE)</f>
        <v>Tobendes Momentum</v>
      </c>
    </row>
    <row r="493" spans="1:7" x14ac:dyDescent="0.25">
      <c r="A493" s="5">
        <v>560</v>
      </c>
      <c r="B493" s="8" t="str">
        <f>VLOOKUP(A493,'Sets data'!$A$3:$C$9990,3,FALSE)</f>
        <v>Point-Blank Snipe</v>
      </c>
      <c r="C493" s="8" t="str">
        <f>VLOOKUP(A493,'Sets data'!$A$3:$C$9990,2,FALSE)</f>
        <v>Volltreffer</v>
      </c>
    </row>
    <row r="494" spans="1:7" ht="105" x14ac:dyDescent="0.25">
      <c r="A494" s="5">
        <v>561</v>
      </c>
      <c r="B494" s="8" t="str">
        <f>VLOOKUP(A494,'Sets data'!$A$3:$C$9990,3,FALSE)</f>
        <v>Wrath of Elements</v>
      </c>
      <c r="C494" s="8" t="str">
        <f>VLOOKUP(A494,'Sets data'!$A$3:$C$9990,2,FALSE)</f>
        <v>Zorn der Elemente</v>
      </c>
      <c r="D494" s="23" t="s">
        <v>2543</v>
      </c>
      <c r="G494" s="7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data'!$A$3:$C$9990,3,FALSE)</f>
        <v>Force Overflow</v>
      </c>
      <c r="C495" s="8" t="str">
        <f>VLOOKUP(A495,'Sets data'!$A$3:$C$9990,2,FALSE)</f>
        <v>Machtüberschuss</v>
      </c>
      <c r="D495" s="23" t="s">
        <v>2542</v>
      </c>
      <c r="G495" s="7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data'!$A$3:$C$9990,3,FALSE)</f>
        <v>Perfected Executioner's Blade</v>
      </c>
      <c r="C496" s="8" t="str">
        <f>VLOOKUP(A496,'Sets data'!$A$3:$C$9990,2,FALSE)</f>
        <v>Perfektionierte Klinge des Henkers</v>
      </c>
    </row>
    <row r="497" spans="1:7" ht="105" x14ac:dyDescent="0.25">
      <c r="A497" s="5">
        <v>564</v>
      </c>
      <c r="B497" s="8" t="str">
        <f>VLOOKUP(A497,'Sets data'!$A$3:$C$9990,3,FALSE)</f>
        <v>Perfected Void Bash</v>
      </c>
      <c r="C497" s="8" t="str">
        <f>VLOOKUP(A497,'Sets data'!$A$3:$C$9990,2,FALSE)</f>
        <v>Perfektionierte Leerenwucht</v>
      </c>
      <c r="D497" s="23" t="s">
        <v>2544</v>
      </c>
      <c r="G497" s="7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data'!$A$3:$C$9990,3,FALSE)</f>
        <v>Perfected Frenzied Momentum</v>
      </c>
      <c r="C498" s="8" t="str">
        <f>VLOOKUP(A498,'Sets data'!$A$3:$C$9990,2,FALSE)</f>
        <v>Perfektioniertes tobendes Momentum</v>
      </c>
    </row>
    <row r="499" spans="1:7" x14ac:dyDescent="0.25">
      <c r="A499" s="5">
        <v>566</v>
      </c>
      <c r="B499" s="8" t="str">
        <f>VLOOKUP(A499,'Sets data'!$A$3:$C$9990,3,FALSE)</f>
        <v>Perfected Point-Blank Snipe</v>
      </c>
      <c r="C499" s="8" t="str">
        <f>VLOOKUP(A499,'Sets data'!$A$3:$C$9990,2,FALSE)</f>
        <v>Perfektionierter Volltreffer</v>
      </c>
    </row>
    <row r="500" spans="1:7" ht="105" x14ac:dyDescent="0.25">
      <c r="A500" s="5">
        <v>567</v>
      </c>
      <c r="B500" s="8" t="str">
        <f>VLOOKUP(A500,'Sets data'!$A$3:$C$9990,3,FALSE)</f>
        <v>Perfected Wrath of Elements</v>
      </c>
      <c r="C500" s="8" t="str">
        <f>VLOOKUP(A500,'Sets data'!$A$3:$C$9990,2,FALSE)</f>
        <v>Perfektionierter Zorn der Elemente</v>
      </c>
      <c r="D500" s="23" t="s">
        <v>2543</v>
      </c>
      <c r="G500" s="7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data'!$A$3:$C$9990,3,FALSE)</f>
        <v>Perfected Force Overflow</v>
      </c>
      <c r="C501" s="8" t="str">
        <f>VLOOKUP(A501,'Sets data'!$A$3:$C$9990,2,FALSE)</f>
        <v>Perfektionierter Machtüberschuss</v>
      </c>
      <c r="D501" s="23" t="s">
        <v>2542</v>
      </c>
      <c r="G501" s="7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data'!$A$3:$C$9990,3,FALSE)</f>
        <v>Ring of the Pale Order</v>
      </c>
      <c r="C502" s="8" t="str">
        <f>VLOOKUP(A502,'Sets data'!$A$3:$C$9990,2,FALSE)</f>
        <v>Ring des Fahlen Ordens</v>
      </c>
    </row>
    <row r="503" spans="1:7" x14ac:dyDescent="0.25">
      <c r="A503" s="5">
        <v>576</v>
      </c>
      <c r="B503" s="8" t="str">
        <f>VLOOKUP(A503,'Sets data'!$A$3:$C$9990,3,FALSE)</f>
        <v>Pearls of Ehlnofey</v>
      </c>
      <c r="C503" s="8" t="str">
        <f>VLOOKUP(A503,'Sets data'!$A$3:$C$9990,2,FALSE)</f>
        <v>Perlen der Ehlnofey</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0"/>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6" t="s">
        <v>1870</v>
      </c>
      <c r="B1" s="86"/>
      <c r="C1" s="86"/>
      <c r="D1" s="49" t="s">
        <v>1871</v>
      </c>
    </row>
    <row r="2" spans="1:4" x14ac:dyDescent="0.25">
      <c r="A2" s="6" t="s">
        <v>89</v>
      </c>
      <c r="B2" s="7" t="s">
        <v>1868</v>
      </c>
      <c r="C2" s="7" t="s">
        <v>1869</v>
      </c>
      <c r="D2" s="1" t="s">
        <v>1867</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7" t="s">
        <v>1963</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8"/>
    </row>
    <row r="2" spans="1:52" ht="30" x14ac:dyDescent="0.25">
      <c r="A2" s="10" t="s">
        <v>101</v>
      </c>
      <c r="B2" s="1" t="s">
        <v>99</v>
      </c>
      <c r="C2" s="1" t="s">
        <v>1507</v>
      </c>
      <c r="D2" s="3" t="s">
        <v>100</v>
      </c>
      <c r="E2" s="3" t="s">
        <v>1804</v>
      </c>
      <c r="F2" s="3" t="s">
        <v>1666</v>
      </c>
      <c r="G2" s="3" t="s">
        <v>1805</v>
      </c>
      <c r="H2" s="15" t="s">
        <v>1506</v>
      </c>
      <c r="I2" s="18" t="s">
        <v>1692</v>
      </c>
      <c r="J2" s="17" t="s">
        <v>1505</v>
      </c>
    </row>
    <row r="3" spans="1:52" x14ac:dyDescent="0.25">
      <c r="A3" s="2" t="s">
        <v>450</v>
      </c>
      <c r="B3" s="9" t="s">
        <v>97</v>
      </c>
      <c r="C3" t="s">
        <v>98</v>
      </c>
      <c r="D3" s="3">
        <f>IF(ISERROR(VLOOKUP(A3,'ESO zone constants'!$D$3:$I$9950,5,FALSE)),"",VLOOKUP(A3,'ESO zone constants'!$D$3:$I$9950,5,FALSE))</f>
        <v>638</v>
      </c>
      <c r="E3" s="3" t="str">
        <f>VLOOKUP(D3,'ESO zone constants'!$A$3:$D$9985,4,FALSE)</f>
        <v>Aetherian Archive</v>
      </c>
      <c r="F3" s="3">
        <f>VLOOKUP(D3,'ESO zone constants'!$A$3:$C$9950,3,FALSE)</f>
        <v>888</v>
      </c>
      <c r="G3" s="3" t="str">
        <f>VLOOKUP(F3,'ESO zone constants'!$A$3:$D$9985,4,FALSE)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constants'!$D$3:$I$9950,5,FALSE)),"",VLOOKUP(A4,'ESO zone constants'!$D$3:$I$9950,5,FALSE))</f>
        <v>638</v>
      </c>
      <c r="E4" s="3" t="str">
        <f>VLOOKUP(D4,'ESO zone constants'!$A$3:$D$9985,4,FALSE)</f>
        <v>Aetherian Archive</v>
      </c>
      <c r="F4" s="3">
        <f>VLOOKUP(D4,'ESO zone constants'!$A$3:$C$9950,3,FALSE)</f>
        <v>888</v>
      </c>
      <c r="G4" s="3" t="str">
        <f>VLOOKUP(F4,'ESO zone constants'!$A$3:$D$9985,4,FALSE)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constants'!$D$3:$I$9950,5,FALSE)),"",VLOOKUP(A5,'ESO zone constants'!$D$3:$I$9950,5,FALSE))</f>
        <v>148</v>
      </c>
      <c r="E5" s="3" t="str">
        <f>VLOOKUP(D5,'ESO zone constants'!$A$3:$D$9985,4,FALSE)</f>
        <v>Arx Corinium</v>
      </c>
      <c r="F5" s="3">
        <f>VLOOKUP(D5,'ESO zone constants'!$A$3:$C$9950,3,FALSE)</f>
        <v>117</v>
      </c>
      <c r="G5" s="3" t="str">
        <f>VLOOKUP(F5,'ESO zone constants'!$A$3:$D$9985,4,FALSE)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constants'!$D$3:$I$9950,5,FALSE)),"",VLOOKUP(A6,'ESO zone constants'!$D$3:$I$9950,5,FALSE))</f>
        <v>148</v>
      </c>
      <c r="E6" s="3" t="str">
        <f>VLOOKUP(D6,'ESO zone constants'!$A$3:$D$9985,4,FALSE)</f>
        <v>Arx Corinium</v>
      </c>
      <c r="F6" s="3">
        <f>VLOOKUP(D6,'ESO zone constants'!$A$3:$C$9950,3,FALSE)</f>
        <v>117</v>
      </c>
      <c r="G6" s="3" t="str">
        <f>VLOOKUP(F6,'ESO zone constants'!$A$3:$D$9985,4,FALSE)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constants'!$D$3:$I$9950,5,FALSE)),"",VLOOKUP(A7,'ESO zone constants'!$D$3:$I$9950,5,FALSE))</f>
        <v>38</v>
      </c>
      <c r="E7" s="3" t="str">
        <f>VLOOKUP(D7,'ESO zone constants'!$A$3:$D$9985,4,FALSE)</f>
        <v>Blackheart Haven</v>
      </c>
      <c r="F7" s="3">
        <f>VLOOKUP(D7,'ESO zone constants'!$A$3:$C$9950,3,FALSE)</f>
        <v>92</v>
      </c>
      <c r="G7" s="3" t="str">
        <f>VLOOKUP(F7,'ESO zone constants'!$A$3:$D$9985,4,FALSE)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constants'!$D$3:$I$9950,5,FALSE)),"",VLOOKUP(A8,'ESO zone constants'!$D$3:$I$9950,5,FALSE))</f>
        <v>38</v>
      </c>
      <c r="E8" s="3" t="str">
        <f>VLOOKUP(D8,'ESO zone constants'!$A$3:$D$9985,4,FALSE)</f>
        <v>Blackheart Haven</v>
      </c>
      <c r="F8" s="3">
        <f>VLOOKUP(D8,'ESO zone constants'!$A$3:$C$9950,3,FALSE)</f>
        <v>92</v>
      </c>
      <c r="G8" s="3" t="str">
        <f>VLOOKUP(F8,'ESO zone constants'!$A$3:$D$9985,4,FALSE)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constants'!$D$3:$I$9950,5,FALSE)),"",VLOOKUP(A9,'ESO zone constants'!$D$3:$I$9950,5,FALSE))</f>
        <v>64</v>
      </c>
      <c r="E9" s="3" t="str">
        <f>VLOOKUP(D9,'ESO zone constants'!$A$3:$D$9985,4,FALSE)</f>
        <v>Blessed Crucible</v>
      </c>
      <c r="F9" s="3">
        <f>VLOOKUP(D9,'ESO zone constants'!$A$3:$C$9950,3,FALSE)</f>
        <v>103</v>
      </c>
      <c r="G9" s="3" t="str">
        <f>VLOOKUP(F9,'ESO zone constants'!$A$3:$D$9985,4,FALSE)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constants'!$D$3:$I$9950,5,FALSE)),"",VLOOKUP(A10,'ESO zone constants'!$D$3:$I$9950,5,FALSE))</f>
        <v>64</v>
      </c>
      <c r="E10" s="3" t="str">
        <f>VLOOKUP(D10,'ESO zone constants'!$A$3:$D$9985,4,FALSE)</f>
        <v>Blessed Crucible</v>
      </c>
      <c r="F10" s="3">
        <f>VLOOKUP(D10,'ESO zone constants'!$A$3:$C$9950,3,FALSE)</f>
        <v>103</v>
      </c>
      <c r="G10" s="3" t="str">
        <f>VLOOKUP(F10,'ESO zone constants'!$A$3:$D$9985,4,FALSE)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constants'!$D$3:$I$9950,5,FALSE)),"",VLOOKUP(A11,'ESO zone constants'!$D$3:$I$9950,5,FALSE))</f>
        <v>176</v>
      </c>
      <c r="E11" s="3" t="str">
        <f>VLOOKUP(D11,'ESO zone constants'!$A$3:$D$9985,4,FALSE)</f>
        <v>City of Ash I</v>
      </c>
      <c r="F11" s="3">
        <f>VLOOKUP(D11,'ESO zone constants'!$A$3:$C$9950,3,FALSE)</f>
        <v>108</v>
      </c>
      <c r="G11" s="3" t="str">
        <f>VLOOKUP(F11,'ESO zone constants'!$A$3:$D$9985,4,FALSE)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constants'!$D$3:$I$9950,5,FALSE)),"",VLOOKUP(A12,'ESO zone constants'!$D$3:$I$9950,5,FALSE))</f>
        <v>176</v>
      </c>
      <c r="E12" s="3" t="str">
        <f>VLOOKUP(D12,'ESO zone constants'!$A$3:$D$9985,4,FALSE)</f>
        <v>City of Ash I</v>
      </c>
      <c r="F12" s="3">
        <f>VLOOKUP(D12,'ESO zone constants'!$A$3:$C$9950,3,FALSE)</f>
        <v>108</v>
      </c>
      <c r="G12" s="3" t="str">
        <f>VLOOKUP(F12,'ESO zone constants'!$A$3:$D$9985,4,FALSE)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constants'!$D$3:$I$9950,5,FALSE)),"",VLOOKUP(A13,'ESO zone constants'!$D$3:$I$9950,5,FALSE))</f>
        <v>681</v>
      </c>
      <c r="E13" s="3" t="str">
        <f>VLOOKUP(D13,'ESO zone constants'!$A$3:$D$9985,4,FALSE)</f>
        <v>City of Ash II</v>
      </c>
      <c r="F13" s="3">
        <f>VLOOKUP(D13,'ESO zone constants'!$A$3:$C$9950,3,FALSE)</f>
        <v>108</v>
      </c>
      <c r="G13" s="3" t="str">
        <f>VLOOKUP(F13,'ESO zone constants'!$A$3:$D$9985,4,FALSE)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constants'!$D$3:$I$9950,5,FALSE)),"",VLOOKUP(A14,'ESO zone constants'!$D$3:$I$9950,5,FALSE))</f>
        <v>681</v>
      </c>
      <c r="E14" s="3" t="str">
        <f>VLOOKUP(D14,'ESO zone constants'!$A$3:$D$9985,4,FALSE)</f>
        <v>City of Ash II</v>
      </c>
      <c r="F14" s="3">
        <f>VLOOKUP(D14,'ESO zone constants'!$A$3:$C$9950,3,FALSE)</f>
        <v>108</v>
      </c>
      <c r="G14" s="3" t="str">
        <f>VLOOKUP(F14,'ESO zone constants'!$A$3:$D$9985,4,FALSE)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constants'!$D$3:$I$9950,5,FALSE)),"",VLOOKUP(A15,'ESO zone constants'!$D$3:$I$9950,5,FALSE))</f>
        <v>130</v>
      </c>
      <c r="E15" s="3" t="str">
        <f>VLOOKUP(D15,'ESO zone constants'!$A$3:$D$9985,4,FALSE)</f>
        <v>Crypt of Hearts I</v>
      </c>
      <c r="F15" s="3">
        <f>VLOOKUP(D15,'ESO zone constants'!$A$3:$C$9950,3,FALSE)</f>
        <v>20</v>
      </c>
      <c r="G15" s="3" t="str">
        <f>VLOOKUP(F15,'ESO zone constants'!$A$3:$D$9985,4,FALSE)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constants'!$D$3:$I$9950,5,FALSE)),"",VLOOKUP(A16,'ESO zone constants'!$D$3:$I$9950,5,FALSE))</f>
        <v>130</v>
      </c>
      <c r="E16" s="3" t="str">
        <f>VLOOKUP(D16,'ESO zone constants'!$A$3:$D$9985,4,FALSE)</f>
        <v>Crypt of Hearts I</v>
      </c>
      <c r="F16" s="3">
        <f>VLOOKUP(D16,'ESO zone constants'!$A$3:$C$9950,3,FALSE)</f>
        <v>20</v>
      </c>
      <c r="G16" s="3" t="str">
        <f>VLOOKUP(F16,'ESO zone constants'!$A$3:$D$9985,4,FALSE)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constants'!$D$3:$I$9950,5,FALSE)),"",VLOOKUP(A17,'ESO zone constants'!$D$3:$I$9950,5,FALSE))</f>
        <v>932</v>
      </c>
      <c r="E17" s="3" t="str">
        <f>VLOOKUP(D17,'ESO zone constants'!$A$3:$D$9985,4,FALSE)</f>
        <v>Crypt of Hearts II</v>
      </c>
      <c r="F17" s="3">
        <f>VLOOKUP(D17,'ESO zone constants'!$A$3:$C$9950,3,FALSE)</f>
        <v>20</v>
      </c>
      <c r="G17" s="3" t="str">
        <f>VLOOKUP(F17,'ESO zone constants'!$A$3:$D$9985,4,FALSE)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constants'!$D$3:$I$9950,5,FALSE)),"",VLOOKUP(A18,'ESO zone constants'!$D$3:$I$9950,5,FALSE))</f>
        <v>932</v>
      </c>
      <c r="E18" s="3" t="str">
        <f>VLOOKUP(D18,'ESO zone constants'!$A$3:$D$9985,4,FALSE)</f>
        <v>Crypt of Hearts II</v>
      </c>
      <c r="F18" s="3">
        <f>VLOOKUP(D18,'ESO zone constants'!$A$3:$C$9950,3,FALSE)</f>
        <v>20</v>
      </c>
      <c r="G18" s="3" t="str">
        <f>VLOOKUP(F18,'ESO zone constants'!$A$3:$D$9985,4,FALSE)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constants'!$D$3:$I$9950,5,FALSE)),"",VLOOKUP(A19,'ESO zone constants'!$D$3:$I$9950,5,FALSE))</f>
        <v>63</v>
      </c>
      <c r="E19" s="3" t="str">
        <f>VLOOKUP(D19,'ESO zone constants'!$A$3:$D$9985,4,FALSE)</f>
        <v>Darkshade Caverns I</v>
      </c>
      <c r="F19" s="3">
        <f>VLOOKUP(D19,'ESO zone constants'!$A$3:$C$9950,3,FALSE)</f>
        <v>57</v>
      </c>
      <c r="G19" s="3" t="str">
        <f>VLOOKUP(F19,'ESO zone constants'!$A$3:$D$9985,4,FALSE)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constants'!$D$3:$I$9950,5,FALSE)),"",VLOOKUP(A20,'ESO zone constants'!$D$3:$I$9950,5,FALSE))</f>
        <v>63</v>
      </c>
      <c r="E20" s="3" t="str">
        <f>VLOOKUP(D20,'ESO zone constants'!$A$3:$D$9985,4,FALSE)</f>
        <v>Darkshade Caverns I</v>
      </c>
      <c r="F20" s="3">
        <f>VLOOKUP(D20,'ESO zone constants'!$A$3:$C$9950,3,FALSE)</f>
        <v>57</v>
      </c>
      <c r="G20" s="3" t="str">
        <f>VLOOKUP(F20,'ESO zone constants'!$A$3:$D$9985,4,FALSE)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constants'!$D$3:$I$9950,5,FALSE)),"",VLOOKUP(A21,'ESO zone constants'!$D$3:$I$9950,5,FALSE))</f>
        <v>930</v>
      </c>
      <c r="E21" s="3" t="str">
        <f>VLOOKUP(D21,'ESO zone constants'!$A$3:$D$9985,4,FALSE)</f>
        <v>Darkshade Caverns II</v>
      </c>
      <c r="F21" s="3">
        <f>VLOOKUP(D21,'ESO zone constants'!$A$3:$C$9950,3,FALSE)</f>
        <v>57</v>
      </c>
      <c r="G21" s="3" t="str">
        <f>VLOOKUP(F21,'ESO zone constants'!$A$3:$D$9985,4,FALSE)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constants'!$D$3:$I$9950,5,FALSE)),"",VLOOKUP(A22,'ESO zone constants'!$D$3:$I$9950,5,FALSE))</f>
        <v>930</v>
      </c>
      <c r="E22" s="3" t="str">
        <f>VLOOKUP(D22,'ESO zone constants'!$A$3:$D$9985,4,FALSE)</f>
        <v>Darkshade Caverns II</v>
      </c>
      <c r="F22" s="3">
        <f>VLOOKUP(D22,'ESO zone constants'!$A$3:$C$9950,3,FALSE)</f>
        <v>57</v>
      </c>
      <c r="G22" s="3" t="str">
        <f>VLOOKUP(F22,'ESO zone constants'!$A$3:$D$9985,4,FALSE)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constants'!$D$3:$I$9950,5,FALSE)),"",VLOOKUP(A23,'ESO zone constants'!$D$3:$I$9950,5,FALSE))</f>
        <v>449</v>
      </c>
      <c r="E23" s="3" t="str">
        <f>VLOOKUP(D23,'ESO zone constants'!$A$3:$D$9985,4,FALSE)</f>
        <v>Direfrost Keep</v>
      </c>
      <c r="F23" s="3">
        <f>VLOOKUP(D23,'ESO zone constants'!$A$3:$C$9950,3,FALSE)</f>
        <v>101</v>
      </c>
      <c r="G23" s="3" t="str">
        <f>VLOOKUP(F23,'ESO zone constants'!$A$3:$D$9985,4,FALSE)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constants'!$D$3:$I$9950,5,FALSE)),"",VLOOKUP(A24,'ESO zone constants'!$D$3:$I$9950,5,FALSE))</f>
        <v>449</v>
      </c>
      <c r="E24" s="3" t="str">
        <f>VLOOKUP(D24,'ESO zone constants'!$A$3:$D$9985,4,FALSE)</f>
        <v>Direfrost Keep</v>
      </c>
      <c r="F24" s="3">
        <f>VLOOKUP(D24,'ESO zone constants'!$A$3:$C$9950,3,FALSE)</f>
        <v>101</v>
      </c>
      <c r="G24" s="3" t="str">
        <f>VLOOKUP(F24,'ESO zone constants'!$A$3:$D$9985,4,FALSE)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constants'!$D$3:$I$9950,5,FALSE)),"",VLOOKUP(A25,'ESO zone constants'!$D$3:$I$9950,5,FALSE))</f>
        <v>126</v>
      </c>
      <c r="E25" s="3" t="str">
        <f>VLOOKUP(D25,'ESO zone constants'!$A$3:$D$9985,4,FALSE)</f>
        <v>Elden Hollow I</v>
      </c>
      <c r="F25" s="3">
        <f>VLOOKUP(D25,'ESO zone constants'!$A$3:$C$9950,3,FALSE)</f>
        <v>383</v>
      </c>
      <c r="G25" s="3" t="str">
        <f>VLOOKUP(F25,'ESO zone constants'!$A$3:$D$9985,4,FALSE)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constants'!$D$3:$I$9950,5,FALSE)),"",VLOOKUP(A26,'ESO zone constants'!$D$3:$I$9950,5,FALSE))</f>
        <v>126</v>
      </c>
      <c r="E26" s="3" t="str">
        <f>VLOOKUP(D26,'ESO zone constants'!$A$3:$D$9985,4,FALSE)</f>
        <v>Elden Hollow I</v>
      </c>
      <c r="F26" s="3">
        <f>VLOOKUP(D26,'ESO zone constants'!$A$3:$C$9950,3,FALSE)</f>
        <v>383</v>
      </c>
      <c r="G26" s="3" t="str">
        <f>VLOOKUP(F26,'ESO zone constants'!$A$3:$D$9985,4,FALSE)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constants'!$D$3:$I$9950,5,FALSE)),"",VLOOKUP(A27,'ESO zone constants'!$D$3:$I$9950,5,FALSE))</f>
        <v>931</v>
      </c>
      <c r="E27" s="3" t="str">
        <f>VLOOKUP(D27,'ESO zone constants'!$A$3:$D$9985,4,FALSE)</f>
        <v>Elden Hollow II</v>
      </c>
      <c r="F27" s="3">
        <f>VLOOKUP(D27,'ESO zone constants'!$A$3:$C$9950,3,FALSE)</f>
        <v>383</v>
      </c>
      <c r="G27" s="3" t="str">
        <f>VLOOKUP(F27,'ESO zone constants'!$A$3:$D$9985,4,FALSE)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constants'!$D$3:$I$9950,5,FALSE)),"",VLOOKUP(A28,'ESO zone constants'!$D$3:$I$9950,5,FALSE))</f>
        <v>931</v>
      </c>
      <c r="E28" s="3" t="str">
        <f>VLOOKUP(D28,'ESO zone constants'!$A$3:$D$9985,4,FALSE)</f>
        <v>Elden Hollow II</v>
      </c>
      <c r="F28" s="3">
        <f>VLOOKUP(D28,'ESO zone constants'!$A$3:$C$9950,3,FALSE)</f>
        <v>383</v>
      </c>
      <c r="G28" s="3" t="str">
        <f>VLOOKUP(F28,'ESO zone constants'!$A$3:$D$9985,4,FALSE)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constants'!$D$3:$I$9950,5,FALSE)),"",VLOOKUP(A29,'ESO zone constants'!$D$3:$I$9950,5,FALSE))</f>
        <v>283</v>
      </c>
      <c r="E29" s="3" t="str">
        <f>VLOOKUP(D29,'ESO zone constants'!$A$3:$D$9985,4,FALSE)</f>
        <v>Fungal Grotto I</v>
      </c>
      <c r="F29" s="3">
        <f>VLOOKUP(D29,'ESO zone constants'!$A$3:$C$9950,3,FALSE)</f>
        <v>41</v>
      </c>
      <c r="G29" s="3" t="str">
        <f>VLOOKUP(F29,'ESO zone constants'!$A$3:$D$9985,4,FALSE)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constants'!$D$3:$I$9950,5,FALSE)),"",VLOOKUP(A30,'ESO zone constants'!$D$3:$I$9950,5,FALSE))</f>
        <v>283</v>
      </c>
      <c r="E30" s="3" t="str">
        <f>VLOOKUP(D30,'ESO zone constants'!$A$3:$D$9985,4,FALSE)</f>
        <v>Fungal Grotto I</v>
      </c>
      <c r="F30" s="3">
        <f>VLOOKUP(D30,'ESO zone constants'!$A$3:$C$9950,3,FALSE)</f>
        <v>41</v>
      </c>
      <c r="G30" s="3" t="str">
        <f>VLOOKUP(F30,'ESO zone constants'!$A$3:$D$9985,4,FALSE)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constants'!$D$3:$I$9950,5,FALSE)),"",VLOOKUP(A31,'ESO zone constants'!$D$3:$I$9950,5,FALSE))</f>
        <v>934</v>
      </c>
      <c r="E31" s="3" t="str">
        <f>VLOOKUP(D31,'ESO zone constants'!$A$3:$D$9985,4,FALSE)</f>
        <v>Fungal Grotto II</v>
      </c>
      <c r="F31" s="3">
        <f>VLOOKUP(D31,'ESO zone constants'!$A$3:$C$9950,3,FALSE)</f>
        <v>41</v>
      </c>
      <c r="G31" s="3" t="str">
        <f>VLOOKUP(F31,'ESO zone constants'!$A$3:$D$9985,4,FALSE)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constants'!$D$3:$I$9950,5,FALSE)),"",VLOOKUP(A32,'ESO zone constants'!$D$3:$I$9950,5,FALSE))</f>
        <v>934</v>
      </c>
      <c r="E32" s="3" t="str">
        <f>VLOOKUP(D32,'ESO zone constants'!$A$3:$D$9985,4,FALSE)</f>
        <v>Fungal Grotto II</v>
      </c>
      <c r="F32" s="3">
        <f>VLOOKUP(D32,'ESO zone constants'!$A$3:$C$9950,3,FALSE)</f>
        <v>41</v>
      </c>
      <c r="G32" s="3" t="str">
        <f>VLOOKUP(F32,'ESO zone constants'!$A$3:$D$9985,4,FALSE)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constants'!$D$3:$I$9950,5,FALSE)),"",VLOOKUP(A33,'ESO zone constants'!$D$3:$I$9950,5,FALSE))</f>
        <v>636</v>
      </c>
      <c r="E33" s="3" t="str">
        <f>VLOOKUP(D33,'ESO zone constants'!$A$3:$D$9985,4,FALSE)</f>
        <v>Hel Ra Citadel</v>
      </c>
      <c r="F33" s="3">
        <f>VLOOKUP(D33,'ESO zone constants'!$A$3:$C$9950,3,FALSE)</f>
        <v>888</v>
      </c>
      <c r="G33" s="3" t="str">
        <f>VLOOKUP(F33,'ESO zone constants'!$A$3:$D$9985,4,FALSE)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constants'!$D$3:$I$9950,5,FALSE)),"",VLOOKUP(A34,'ESO zone constants'!$D$3:$I$9950,5,FALSE))</f>
        <v>636</v>
      </c>
      <c r="E34" s="3" t="str">
        <f>VLOOKUP(D34,'ESO zone constants'!$A$3:$D$9985,4,FALSE)</f>
        <v>Hel Ra Citadel</v>
      </c>
      <c r="F34" s="3">
        <f>VLOOKUP(D34,'ESO zone constants'!$A$3:$C$9950,3,FALSE)</f>
        <v>888</v>
      </c>
      <c r="G34" s="3" t="str">
        <f>VLOOKUP(F34,'ESO zone constants'!$A$3:$D$9985,4,FALSE)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constants'!$D$3:$I$9950,5,FALSE)),"",VLOOKUP(A35,'ESO zone constants'!$D$3:$I$9950,5,FALSE))</f>
        <v>639</v>
      </c>
      <c r="E35" s="3" t="str">
        <f>VLOOKUP(D35,'ESO zone constants'!$A$3:$D$9985,4,FALSE)</f>
        <v>Sanctum Ophidia</v>
      </c>
      <c r="F35" s="3">
        <f>VLOOKUP(D35,'ESO zone constants'!$A$3:$C$9950,3,FALSE)</f>
        <v>888</v>
      </c>
      <c r="G35" s="3" t="str">
        <f>VLOOKUP(F35,'ESO zone constants'!$A$3:$D$9985,4,FALSE)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constants'!$D$3:$I$9950,5,FALSE)),"",VLOOKUP(A36,'ESO zone constants'!$D$3:$I$9950,5,FALSE))</f>
        <v>639</v>
      </c>
      <c r="E36" s="3" t="str">
        <f>VLOOKUP(D36,'ESO zone constants'!$A$3:$D$9985,4,FALSE)</f>
        <v>Sanctum Ophidia</v>
      </c>
      <c r="F36" s="3">
        <f>VLOOKUP(D36,'ESO zone constants'!$A$3:$C$9950,3,FALSE)</f>
        <v>888</v>
      </c>
      <c r="G36" s="3" t="str">
        <f>VLOOKUP(F36,'ESO zone constants'!$A$3:$D$9985,4,FALSE)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constants'!$D$3:$I$9950,5,FALSE)),"",VLOOKUP(A37,'ESO zone constants'!$D$3:$I$9950,5,FALSE))</f>
        <v>31</v>
      </c>
      <c r="E37" s="3" t="str">
        <f>VLOOKUP(D37,'ESO zone constants'!$A$3:$D$9985,4,FALSE)</f>
        <v>Selene's Web</v>
      </c>
      <c r="F37" s="3">
        <f>VLOOKUP(D37,'ESO zone constants'!$A$3:$C$9950,3,FALSE)</f>
        <v>382</v>
      </c>
      <c r="G37" s="3" t="str">
        <f>VLOOKUP(F37,'ESO zone constants'!$A$3:$D$9985,4,FALSE)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constants'!$D$3:$I$9950,5,FALSE)),"",VLOOKUP(A38,'ESO zone constants'!$D$3:$I$9950,5,FALSE))</f>
        <v>31</v>
      </c>
      <c r="E38" s="3" t="str">
        <f>VLOOKUP(D38,'ESO zone constants'!$A$3:$D$9985,4,FALSE)</f>
        <v>Selene's Web</v>
      </c>
      <c r="F38" s="3">
        <f>VLOOKUP(D38,'ESO zone constants'!$A$3:$C$9950,3,FALSE)</f>
        <v>382</v>
      </c>
      <c r="G38" s="3" t="str">
        <f>VLOOKUP(F38,'ESO zone constants'!$A$3:$D$9985,4,FALSE)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constants'!$D$3:$I$9950,5,FALSE)),"",VLOOKUP(A39,'ESO zone constants'!$D$3:$I$9950,5,FALSE))</f>
        <v>144</v>
      </c>
      <c r="E39" s="3" t="str">
        <f>VLOOKUP(D39,'ESO zone constants'!$A$3:$D$9985,4,FALSE)</f>
        <v>Spindleclutch I</v>
      </c>
      <c r="F39" s="3">
        <f>VLOOKUP(D39,'ESO zone constants'!$A$3:$C$9950,3,FALSE)</f>
        <v>3</v>
      </c>
      <c r="G39" s="3" t="str">
        <f>VLOOKUP(F39,'ESO zone constants'!$A$3:$D$9985,4,FALSE)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constants'!$D$3:$I$9950,5,FALSE)),"",VLOOKUP(A40,'ESO zone constants'!$D$3:$I$9950,5,FALSE))</f>
        <v>144</v>
      </c>
      <c r="E40" s="3" t="str">
        <f>VLOOKUP(D40,'ESO zone constants'!$A$3:$D$9985,4,FALSE)</f>
        <v>Spindleclutch I</v>
      </c>
      <c r="F40" s="3">
        <f>VLOOKUP(D40,'ESO zone constants'!$A$3:$C$9950,3,FALSE)</f>
        <v>3</v>
      </c>
      <c r="G40" s="3" t="str">
        <f>VLOOKUP(F40,'ESO zone constants'!$A$3:$D$9985,4,FALSE)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constants'!$D$3:$I$9950,5,FALSE)),"",VLOOKUP(A41,'ESO zone constants'!$D$3:$I$9950,5,FALSE))</f>
        <v>936</v>
      </c>
      <c r="E41" s="3" t="str">
        <f>VLOOKUP(D41,'ESO zone constants'!$A$3:$D$9985,4,FALSE)</f>
        <v>Spindleclutch II</v>
      </c>
      <c r="F41" s="3">
        <f>VLOOKUP(D41,'ESO zone constants'!$A$3:$C$9950,3,FALSE)</f>
        <v>3</v>
      </c>
      <c r="G41" s="3" t="str">
        <f>VLOOKUP(F41,'ESO zone constants'!$A$3:$D$9985,4,FALSE)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constants'!$D$3:$I$9950,5,FALSE)),"",VLOOKUP(A42,'ESO zone constants'!$D$3:$I$9950,5,FALSE))</f>
        <v>936</v>
      </c>
      <c r="E42" s="3" t="str">
        <f>VLOOKUP(D42,'ESO zone constants'!$A$3:$D$9985,4,FALSE)</f>
        <v>Spindleclutch II</v>
      </c>
      <c r="F42" s="3">
        <f>VLOOKUP(D42,'ESO zone constants'!$A$3:$C$9950,3,FALSE)</f>
        <v>3</v>
      </c>
      <c r="G42" s="3" t="str">
        <f>VLOOKUP(F42,'ESO zone constants'!$A$3:$D$9985,4,FALSE)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constants'!$D$3:$I$9950,5,FALSE)),"",VLOOKUP(A43,'ESO zone constants'!$D$3:$I$9950,5,FALSE))</f>
        <v>131</v>
      </c>
      <c r="E43" s="3" t="str">
        <f>VLOOKUP(D43,'ESO zone constants'!$A$3:$D$9985,4,FALSE)</f>
        <v>Tempest Island</v>
      </c>
      <c r="F43" s="3">
        <f>VLOOKUP(D43,'ESO zone constants'!$A$3:$C$9950,3,FALSE)</f>
        <v>58</v>
      </c>
      <c r="G43" s="3" t="str">
        <f>VLOOKUP(F43,'ESO zone constants'!$A$3:$D$9985,4,FALSE)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constants'!$D$3:$I$9950,5,FALSE)),"",VLOOKUP(A44,'ESO zone constants'!$D$3:$I$9950,5,FALSE))</f>
        <v>131</v>
      </c>
      <c r="E44" s="3" t="str">
        <f>VLOOKUP(D44,'ESO zone constants'!$A$3:$D$9985,4,FALSE)</f>
        <v>Tempest Island</v>
      </c>
      <c r="F44" s="3">
        <f>VLOOKUP(D44,'ESO zone constants'!$A$3:$C$9950,3,FALSE)</f>
        <v>58</v>
      </c>
      <c r="G44" s="3" t="str">
        <f>VLOOKUP(F44,'ESO zone constants'!$A$3:$D$9985,4,FALSE)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constants'!$D$3:$I$9950,5,FALSE)),"",VLOOKUP(A45,'ESO zone constants'!$D$3:$I$9950,5,FALSE))</f>
        <v>380</v>
      </c>
      <c r="E45" s="3" t="str">
        <f>VLOOKUP(D45,'ESO zone constants'!$A$3:$D$9985,4,FALSE)</f>
        <v>The Banished Cells I</v>
      </c>
      <c r="F45" s="3">
        <f>VLOOKUP(D45,'ESO zone constants'!$A$3:$C$9950,3,FALSE)</f>
        <v>381</v>
      </c>
      <c r="G45" s="3" t="str">
        <f>VLOOKUP(F45,'ESO zone constants'!$A$3:$D$9985,4,FALSE)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constants'!$D$3:$I$9950,5,FALSE)),"",VLOOKUP(A46,'ESO zone constants'!$D$3:$I$9950,5,FALSE))</f>
        <v>380</v>
      </c>
      <c r="E46" s="3" t="str">
        <f>VLOOKUP(D46,'ESO zone constants'!$A$3:$D$9985,4,FALSE)</f>
        <v>The Banished Cells I</v>
      </c>
      <c r="F46" s="3">
        <f>VLOOKUP(D46,'ESO zone constants'!$A$3:$C$9950,3,FALSE)</f>
        <v>381</v>
      </c>
      <c r="G46" s="3" t="str">
        <f>VLOOKUP(F46,'ESO zone constants'!$A$3:$D$9985,4,FALSE)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constants'!$D$3:$I$9950,5,FALSE)),"",VLOOKUP(A47,'ESO zone constants'!$D$3:$I$9950,5,FALSE))</f>
        <v>935</v>
      </c>
      <c r="E47" s="3" t="str">
        <f>VLOOKUP(D47,'ESO zone constants'!$A$3:$D$9985,4,FALSE)</f>
        <v>The Banished Cells II</v>
      </c>
      <c r="F47" s="3">
        <f>VLOOKUP(D47,'ESO zone constants'!$A$3:$C$9950,3,FALSE)</f>
        <v>381</v>
      </c>
      <c r="G47" s="3" t="str">
        <f>VLOOKUP(F47,'ESO zone constants'!$A$3:$D$9985,4,FALSE)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constants'!$D$3:$I$9950,5,FALSE)),"",VLOOKUP(A48,'ESO zone constants'!$D$3:$I$9950,5,FALSE))</f>
        <v>935</v>
      </c>
      <c r="E48" s="3" t="str">
        <f>VLOOKUP(D48,'ESO zone constants'!$A$3:$D$9985,4,FALSE)</f>
        <v>The Banished Cells II</v>
      </c>
      <c r="F48" s="3">
        <f>VLOOKUP(D48,'ESO zone constants'!$A$3:$C$9950,3,FALSE)</f>
        <v>381</v>
      </c>
      <c r="G48" s="3" t="str">
        <f>VLOOKUP(F48,'ESO zone constants'!$A$3:$D$9985,4,FALSE)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constants'!$D$3:$I$9950,5,FALSE)),"",VLOOKUP(A49,'ESO zone constants'!$D$3:$I$9950,5,FALSE))</f>
        <v>11</v>
      </c>
      <c r="E49" s="3" t="str">
        <f>VLOOKUP(D49,'ESO zone constants'!$A$3:$D$9985,4,FALSE)</f>
        <v>Vaults of Madness</v>
      </c>
      <c r="F49" s="3">
        <f>VLOOKUP(D49,'ESO zone constants'!$A$3:$C$9950,3,FALSE)</f>
        <v>347</v>
      </c>
      <c r="G49" s="3" t="str">
        <f>VLOOKUP(F49,'ESO zone constants'!$A$3:$D$9985,4,FALSE)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constants'!$D$3:$I$9950,5,FALSE)),"",VLOOKUP(A50,'ESO zone constants'!$D$3:$I$9950,5,FALSE))</f>
        <v>11</v>
      </c>
      <c r="E50" s="3" t="str">
        <f>VLOOKUP(D50,'ESO zone constants'!$A$3:$D$9985,4,FALSE)</f>
        <v>Vaults of Madness</v>
      </c>
      <c r="F50" s="3">
        <f>VLOOKUP(D50,'ESO zone constants'!$A$3:$C$9950,3,FALSE)</f>
        <v>347</v>
      </c>
      <c r="G50" s="3" t="str">
        <f>VLOOKUP(F50,'ESO zone constants'!$A$3:$D$9985,4,FALSE)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constants'!$D$3:$I$9950,5,FALSE)),"",VLOOKUP(A51,'ESO zone constants'!$D$3:$I$9950,5,FALSE))</f>
        <v>22</v>
      </c>
      <c r="E51" s="3" t="str">
        <f>VLOOKUP(D51,'ESO zone constants'!$A$3:$D$9985,4,FALSE)</f>
        <v>Volenfell</v>
      </c>
      <c r="F51" s="3">
        <f>VLOOKUP(D51,'ESO zone constants'!$A$3:$C$9950,3,FALSE)</f>
        <v>104</v>
      </c>
      <c r="G51" s="3" t="str">
        <f>VLOOKUP(F51,'ESO zone constants'!$A$3:$D$9985,4,FALSE)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constants'!$D$3:$I$9950,5,FALSE)),"",VLOOKUP(A52,'ESO zone constants'!$D$3:$I$9950,5,FALSE))</f>
        <v>22</v>
      </c>
      <c r="E52" s="3" t="str">
        <f>VLOOKUP(D52,'ESO zone constants'!$A$3:$D$9985,4,FALSE)</f>
        <v>Volenfell</v>
      </c>
      <c r="F52" s="3">
        <f>VLOOKUP(D52,'ESO zone constants'!$A$3:$C$9950,3,FALSE)</f>
        <v>104</v>
      </c>
      <c r="G52" s="3" t="str">
        <f>VLOOKUP(F52,'ESO zone constants'!$A$3:$D$9985,4,FALSE)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constants'!$D$3:$I$9950,5,FALSE)),"",VLOOKUP(A53,'ESO zone constants'!$D$3:$I$9950,5,FALSE))</f>
        <v>146</v>
      </c>
      <c r="E53" s="3" t="str">
        <f>VLOOKUP(D53,'ESO zone constants'!$A$3:$D$9985,4,FALSE)</f>
        <v>Wayrest Sewers I</v>
      </c>
      <c r="F53" s="3">
        <f>VLOOKUP(D53,'ESO zone constants'!$A$3:$C$9950,3,FALSE)</f>
        <v>19</v>
      </c>
      <c r="G53" s="3" t="str">
        <f>VLOOKUP(F53,'ESO zone constants'!$A$3:$D$9985,4,FALSE)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constants'!$D$3:$I$9950,5,FALSE)),"",VLOOKUP(A54,'ESO zone constants'!$D$3:$I$9950,5,FALSE))</f>
        <v>146</v>
      </c>
      <c r="E54" s="3" t="str">
        <f>VLOOKUP(D54,'ESO zone constants'!$A$3:$D$9985,4,FALSE)</f>
        <v>Wayrest Sewers I</v>
      </c>
      <c r="F54" s="3">
        <f>VLOOKUP(D54,'ESO zone constants'!$A$3:$C$9950,3,FALSE)</f>
        <v>19</v>
      </c>
      <c r="G54" s="3" t="str">
        <f>VLOOKUP(F54,'ESO zone constants'!$A$3:$D$9985,4,FALSE)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constants'!$D$3:$I$9950,5,FALSE)),"",VLOOKUP(A55,'ESO zone constants'!$D$3:$I$9950,5,FALSE))</f>
        <v>933</v>
      </c>
      <c r="E55" s="3" t="str">
        <f>VLOOKUP(D55,'ESO zone constants'!$A$3:$D$9985,4,FALSE)</f>
        <v>Wayrest Sewers II</v>
      </c>
      <c r="F55" s="3">
        <f>VLOOKUP(D55,'ESO zone constants'!$A$3:$C$9950,3,FALSE)</f>
        <v>19</v>
      </c>
      <c r="G55" s="3" t="str">
        <f>VLOOKUP(F55,'ESO zone constants'!$A$3:$D$9985,4,FALSE)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constants'!$D$3:$I$9950,5,FALSE)),"",VLOOKUP(A56,'ESO zone constants'!$D$3:$I$9950,5,FALSE))</f>
        <v>933</v>
      </c>
      <c r="E56" s="3" t="str">
        <f>VLOOKUP(D56,'ESO zone constants'!$A$3:$D$9985,4,FALSE)</f>
        <v>Wayrest Sewers II</v>
      </c>
      <c r="F56" s="3">
        <f>VLOOKUP(D56,'ESO zone constants'!$A$3:$C$9950,3,FALSE)</f>
        <v>19</v>
      </c>
      <c r="G56" s="3" t="str">
        <f>VLOOKUP(F56,'ESO zone constants'!$A$3:$D$9985,4,FALSE)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constants'!$D$3:$I$9950,5,FALSE)),"",VLOOKUP(A57,'ESO zone constants'!$D$3:$I$9950,5,FALSE))</f>
        <v>678</v>
      </c>
      <c r="E57" s="3" t="str">
        <f>VLOOKUP(D57,'ESO zone constants'!$A$3:$D$9985,4,FALSE)</f>
        <v>Imperial City Prison</v>
      </c>
      <c r="F57" s="3">
        <f>VLOOKUP(D57,'ESO zone constants'!$A$3:$C$9950,3,FALSE)</f>
        <v>584</v>
      </c>
      <c r="G57" s="3" t="str">
        <f>VLOOKUP(F57,'ESO zone constants'!$A$3:$D$9985,4,FALSE)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constants'!$D$3:$I$9950,5,FALSE)),"",VLOOKUP(A58,'ESO zone constants'!$D$3:$I$9950,5,FALSE))</f>
        <v>678</v>
      </c>
      <c r="E58" s="3" t="str">
        <f>VLOOKUP(D58,'ESO zone constants'!$A$3:$D$9985,4,FALSE)</f>
        <v>Imperial City Prison</v>
      </c>
      <c r="F58" s="3">
        <f>VLOOKUP(D58,'ESO zone constants'!$A$3:$C$9950,3,FALSE)</f>
        <v>584</v>
      </c>
      <c r="G58" s="3" t="str">
        <f>VLOOKUP(F58,'ESO zone constants'!$A$3:$D$9985,4,FALSE)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constants'!$D$3:$I$9950,5,FALSE)),"",VLOOKUP(A59,'ESO zone constants'!$D$3:$I$9950,5,FALSE))</f>
        <v>688</v>
      </c>
      <c r="E59" s="3" t="str">
        <f>VLOOKUP(D59,'ESO zone constants'!$A$3:$D$9985,4,FALSE)</f>
        <v>White-Gold Tower</v>
      </c>
      <c r="F59" s="3">
        <f>VLOOKUP(D59,'ESO zone constants'!$A$3:$C$9950,3,FALSE)</f>
        <v>584</v>
      </c>
      <c r="G59" s="3" t="str">
        <f>VLOOKUP(F59,'ESO zone constants'!$A$3:$D$9985,4,FALSE)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constants'!$D$3:$I$9950,5,FALSE)),"",VLOOKUP(A60,'ESO zone constants'!$D$3:$I$9950,5,FALSE))</f>
        <v>688</v>
      </c>
      <c r="E60" s="3" t="str">
        <f>VLOOKUP(D60,'ESO zone constants'!$A$3:$D$9985,4,FALSE)</f>
        <v>White-Gold Tower</v>
      </c>
      <c r="F60" s="3">
        <f>VLOOKUP(D60,'ESO zone constants'!$A$3:$C$9950,3,FALSE)</f>
        <v>584</v>
      </c>
      <c r="G60" s="3" t="str">
        <f>VLOOKUP(F60,'ESO zone constants'!$A$3:$D$9985,4,FALSE)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constants'!$D$3:$I$9950,5,FALSE)),"",VLOOKUP(A61,'ESO zone constants'!$D$3:$I$9950,5,FALSE))</f>
        <v>725</v>
      </c>
      <c r="E61" s="3" t="str">
        <f>VLOOKUP(D61,'ESO zone constants'!$A$3:$D$9985,4,FALSE)</f>
        <v>Maw of Lorkhaj</v>
      </c>
      <c r="F61" s="3">
        <f>VLOOKUP(D61,'ESO zone constants'!$A$3:$C$9950,3,FALSE)</f>
        <v>816</v>
      </c>
      <c r="G61" s="3" t="str">
        <f>VLOOKUP(F61,'ESO zone constants'!$A$3:$D$9985,4,FALSE)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constants'!$D$3:$I$9950,5,FALSE)),"",VLOOKUP(A62,'ESO zone constants'!$D$3:$I$9950,5,FALSE))</f>
        <v>725</v>
      </c>
      <c r="E62" s="3" t="str">
        <f>VLOOKUP(D62,'ESO zone constants'!$A$3:$D$9985,4,FALSE)</f>
        <v>Maw of Lorkhaj</v>
      </c>
      <c r="F62" s="3">
        <f>VLOOKUP(D62,'ESO zone constants'!$A$3:$C$9950,3,FALSE)</f>
        <v>816</v>
      </c>
      <c r="G62" s="3" t="str">
        <f>VLOOKUP(F62,'ESO zone constants'!$A$3:$D$9985,4,FALSE)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constants'!$D$3:$I$9950,5,FALSE)),"",VLOOKUP(A63,'ESO zone constants'!$D$3:$I$9950,5,FALSE))</f>
        <v>848</v>
      </c>
      <c r="E63" s="3" t="str">
        <f>VLOOKUP(D63,'ESO zone constants'!$A$3:$D$9985,4,FALSE)</f>
        <v>Cradle of Shadows</v>
      </c>
      <c r="F63" s="3">
        <f>VLOOKUP(D63,'ESO zone constants'!$A$3:$C$9950,3,FALSE)</f>
        <v>117</v>
      </c>
      <c r="G63" s="3" t="str">
        <f>VLOOKUP(F63,'ESO zone constants'!$A$3:$D$9985,4,FALSE)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constants'!$D$3:$I$9950,5,FALSE)),"",VLOOKUP(A64,'ESO zone constants'!$D$3:$I$9950,5,FALSE))</f>
        <v>848</v>
      </c>
      <c r="E64" s="3" t="str">
        <f>VLOOKUP(D64,'ESO zone constants'!$A$3:$D$9985,4,FALSE)</f>
        <v>Cradle of Shadows</v>
      </c>
      <c r="F64" s="3">
        <f>VLOOKUP(D64,'ESO zone constants'!$A$3:$C$9950,3,FALSE)</f>
        <v>117</v>
      </c>
      <c r="G64" s="3" t="str">
        <f>VLOOKUP(F64,'ESO zone constants'!$A$3:$D$9985,4,FALSE)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constants'!$D$3:$I$9950,5,FALSE)),"",VLOOKUP(A65,'ESO zone constants'!$D$3:$I$9950,5,FALSE))</f>
        <v>843</v>
      </c>
      <c r="E65" s="3" t="str">
        <f>VLOOKUP(D65,'ESO zone constants'!$A$3:$D$9985,4,FALSE)</f>
        <v>Ruins of Mazzatun</v>
      </c>
      <c r="F65" s="3">
        <f>VLOOKUP(D65,'ESO zone constants'!$A$3:$C$9950,3,FALSE)</f>
        <v>117</v>
      </c>
      <c r="G65" s="3" t="str">
        <f>VLOOKUP(F65,'ESO zone constants'!$A$3:$D$9985,4,FALSE)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constants'!$D$3:$I$9950,5,FALSE)),"",VLOOKUP(A66,'ESO zone constants'!$D$3:$I$9950,5,FALSE))</f>
        <v>843</v>
      </c>
      <c r="E66" s="3" t="str">
        <f>VLOOKUP(D66,'ESO zone constants'!$A$3:$D$9985,4,FALSE)</f>
        <v>Ruins of Mazzatun</v>
      </c>
      <c r="F66" s="3">
        <f>VLOOKUP(D66,'ESO zone constants'!$A$3:$C$9950,3,FALSE)</f>
        <v>117</v>
      </c>
      <c r="G66" s="3" t="str">
        <f>VLOOKUP(F66,'ESO zone constants'!$A$3:$D$9985,4,FALSE)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constants'!$D$3:$I$9950,5,FALSE)),"",VLOOKUP(A67,'ESO zone constants'!$D$3:$I$9950,5,FALSE))</f>
        <v>973</v>
      </c>
      <c r="E67" s="3" t="str">
        <f>VLOOKUP(D67,'ESO zone constants'!$A$3:$D$9985,4,FALSE)</f>
        <v>Bloodroot Forge</v>
      </c>
      <c r="F67" s="3">
        <f>VLOOKUP(D67,'ESO zone constants'!$A$3:$C$9950,3,FALSE)</f>
        <v>888</v>
      </c>
      <c r="G67" s="3" t="str">
        <f>VLOOKUP(F67,'ESO zone constants'!$A$3:$D$9985,4,FALSE)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constants'!$D$3:$I$9950,5,FALSE)),"",VLOOKUP(A68,'ESO zone constants'!$D$3:$I$9950,5,FALSE))</f>
        <v>973</v>
      </c>
      <c r="E68" s="3" t="str">
        <f>VLOOKUP(D68,'ESO zone constants'!$A$3:$D$9985,4,FALSE)</f>
        <v>Bloodroot Forge</v>
      </c>
      <c r="F68" s="3">
        <f>VLOOKUP(D68,'ESO zone constants'!$A$3:$C$9950,3,FALSE)</f>
        <v>888</v>
      </c>
      <c r="G68" s="3" t="str">
        <f>VLOOKUP(F68,'ESO zone constants'!$A$3:$D$9985,4,FALSE)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constants'!$D$3:$I$9950,5,FALSE)),"",VLOOKUP(A69,'ESO zone constants'!$D$3:$I$9950,5,FALSE))</f>
        <v>974</v>
      </c>
      <c r="E69" s="3" t="str">
        <f>VLOOKUP(D69,'ESO zone constants'!$A$3:$D$9985,4,FALSE)</f>
        <v>Falkreath Hold</v>
      </c>
      <c r="F69" s="3">
        <f>VLOOKUP(D69,'ESO zone constants'!$A$3:$C$9950,3,FALSE)</f>
        <v>888</v>
      </c>
      <c r="G69" s="3" t="str">
        <f>VLOOKUP(F69,'ESO zone constants'!$A$3:$D$9985,4,FALSE)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constants'!$D$3:$I$9950,5,FALSE)),"",VLOOKUP(A70,'ESO zone constants'!$D$3:$I$9950,5,FALSE))</f>
        <v>974</v>
      </c>
      <c r="E70" s="3" t="str">
        <f>VLOOKUP(D70,'ESO zone constants'!$A$3:$D$9985,4,FALSE)</f>
        <v>Falkreath Hold</v>
      </c>
      <c r="F70" s="3">
        <f>VLOOKUP(D70,'ESO zone constants'!$A$3:$C$9950,3,FALSE)</f>
        <v>888</v>
      </c>
      <c r="G70" s="3" t="str">
        <f>VLOOKUP(F70,'ESO zone constants'!$A$3:$D$9985,4,FALSE)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constants'!$D$3:$I$9950,5,FALSE)),"",VLOOKUP(A71,'ESO zone constants'!$D$3:$I$9950,5,FALSE))</f>
        <v>1000</v>
      </c>
      <c r="E71" s="3" t="str">
        <f>VLOOKUP(D71,'ESO zone constants'!$A$3:$D$9985,4,FALSE)</f>
        <v>Asylum Sanctorium</v>
      </c>
      <c r="F71" s="3">
        <f>VLOOKUP(D71,'ESO zone constants'!$A$3:$C$9950,3,FALSE)</f>
        <v>980</v>
      </c>
      <c r="G71" s="3" t="str">
        <f>VLOOKUP(F71,'ESO zone constants'!$A$3:$D$9985,4,FALSE)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constants'!$D$3:$I$9950,5,FALSE)),"",VLOOKUP(A72,'ESO zone constants'!$D$3:$I$9950,5,FALSE))</f>
        <v>1000</v>
      </c>
      <c r="E72" s="3" t="str">
        <f>VLOOKUP(D72,'ESO zone constants'!$A$3:$D$9985,4,FALSE)</f>
        <v>Asylum Sanctorium</v>
      </c>
      <c r="F72" s="3">
        <f>VLOOKUP(D72,'ESO zone constants'!$A$3:$C$9950,3,FALSE)</f>
        <v>980</v>
      </c>
      <c r="G72" s="3" t="str">
        <f>VLOOKUP(F72,'ESO zone constants'!$A$3:$D$9985,4,FALSE)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constants'!$D$3:$I$9950,5,FALSE)),"",VLOOKUP(A73,'ESO zone constants'!$D$3:$I$9950,5,FALSE))</f>
        <v>975</v>
      </c>
      <c r="E73" s="3" t="str">
        <f>VLOOKUP(D73,'ESO zone constants'!$A$3:$D$9985,4,FALSE)</f>
        <v>Halls of Fabrication</v>
      </c>
      <c r="F73" s="3">
        <f>VLOOKUP(D73,'ESO zone constants'!$A$3:$C$9950,3,FALSE)</f>
        <v>849</v>
      </c>
      <c r="G73" s="3" t="str">
        <f>VLOOKUP(F73,'ESO zone constants'!$A$3:$D$9985,4,FALSE)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constants'!$D$3:$I$9950,5,FALSE)),"",VLOOKUP(A74,'ESO zone constants'!$D$3:$I$9950,5,FALSE))</f>
        <v>975</v>
      </c>
      <c r="E74" s="3" t="str">
        <f>VLOOKUP(D74,'ESO zone constants'!$A$3:$D$9985,4,FALSE)</f>
        <v>Halls of Fabrication</v>
      </c>
      <c r="F74" s="3">
        <f>VLOOKUP(D74,'ESO zone constants'!$A$3:$C$9950,3,FALSE)</f>
        <v>849</v>
      </c>
      <c r="G74" s="3" t="str">
        <f>VLOOKUP(F74,'ESO zone constants'!$A$3:$D$9985,4,FALSE)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constants'!$D$3:$I$9950,5,FALSE)),"",VLOOKUP(A75,'ESO zone constants'!$D$3:$I$9950,5,FALSE))</f>
        <v>1009</v>
      </c>
      <c r="E75" s="3" t="str">
        <f>VLOOKUP(D75,'ESO zone constants'!$A$3:$D$9985,4,FALSE)</f>
        <v>Fang Lair</v>
      </c>
      <c r="F75" s="3">
        <f>VLOOKUP(D75,'ESO zone constants'!$A$3:$C$9950,3,FALSE)</f>
        <v>92</v>
      </c>
      <c r="G75" s="3" t="str">
        <f>VLOOKUP(F75,'ESO zone constants'!$A$3:$D$9985,4,FALSE)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constants'!$D$3:$I$9950,5,FALSE)),"",VLOOKUP(A76,'ESO zone constants'!$D$3:$I$9950,5,FALSE))</f>
        <v>1009</v>
      </c>
      <c r="E76" s="3" t="str">
        <f>VLOOKUP(D76,'ESO zone constants'!$A$3:$D$9985,4,FALSE)</f>
        <v>Fang Lair</v>
      </c>
      <c r="F76" s="3">
        <f>VLOOKUP(D76,'ESO zone constants'!$A$3:$C$9950,3,FALSE)</f>
        <v>92</v>
      </c>
      <c r="G76" s="3" t="str">
        <f>VLOOKUP(F76,'ESO zone constants'!$A$3:$D$9985,4,FALSE)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constants'!$D$3:$I$9950,5,FALSE)),"",VLOOKUP(A77,'ESO zone constants'!$D$3:$I$9950,5,FALSE))</f>
        <v>1010</v>
      </c>
      <c r="E77" s="3" t="str">
        <f>VLOOKUP(D77,'ESO zone constants'!$A$3:$D$9985,4,FALSE)</f>
        <v>Scalecaller Peak</v>
      </c>
      <c r="F77" s="3">
        <f>VLOOKUP(D77,'ESO zone constants'!$A$3:$C$9950,3,FALSE)</f>
        <v>19</v>
      </c>
      <c r="G77" s="3" t="str">
        <f>VLOOKUP(F77,'ESO zone constants'!$A$3:$D$9985,4,FALSE)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constants'!$D$3:$I$9950,5,FALSE)),"",VLOOKUP(A78,'ESO zone constants'!$D$3:$I$9950,5,FALSE))</f>
        <v>1010</v>
      </c>
      <c r="E78" s="3" t="str">
        <f>VLOOKUP(D78,'ESO zone constants'!$A$3:$D$9985,4,FALSE)</f>
        <v>Scalecaller Peak</v>
      </c>
      <c r="F78" s="3">
        <f>VLOOKUP(D78,'ESO zone constants'!$A$3:$C$9950,3,FALSE)</f>
        <v>19</v>
      </c>
      <c r="G78" s="3" t="str">
        <f>VLOOKUP(F78,'ESO zone constants'!$A$3:$D$9985,4,FALSE)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constants'!$D$3:$I$9950,5,FALSE)),"",VLOOKUP(A79,'ESO zone constants'!$D$3:$I$9950,5,FALSE))</f>
        <v>1051</v>
      </c>
      <c r="E79" s="3" t="str">
        <f>VLOOKUP(D79,'ESO zone constants'!$A$3:$D$9985,4,FALSE)</f>
        <v>Cloudrest</v>
      </c>
      <c r="F79" s="3">
        <f>VLOOKUP(D79,'ESO zone constants'!$A$3:$C$9950,3,FALSE)</f>
        <v>1011</v>
      </c>
      <c r="G79" s="3" t="str">
        <f>VLOOKUP(F79,'ESO zone constants'!$A$3:$D$9985,4,FALSE)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constants'!$D$3:$I$9950,5,FALSE)),"",VLOOKUP(A80,'ESO zone constants'!$D$3:$I$9950,5,FALSE))</f>
        <v>1051</v>
      </c>
      <c r="E80" s="3" t="str">
        <f>VLOOKUP(D80,'ESO zone constants'!$A$3:$D$9985,4,FALSE)</f>
        <v>Cloudrest</v>
      </c>
      <c r="F80" s="3">
        <f>VLOOKUP(D80,'ESO zone constants'!$A$3:$C$9950,3,FALSE)</f>
        <v>1011</v>
      </c>
      <c r="G80" s="3" t="str">
        <f>VLOOKUP(F80,'ESO zone constants'!$A$3:$D$9985,4,FALSE)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constants'!$D$3:$I$9950,5,FALSE)),"",VLOOKUP(A81,'ESO zone constants'!$D$3:$I$9950,5,FALSE))</f>
        <v>1055</v>
      </c>
      <c r="E81" s="3" t="str">
        <f>VLOOKUP(D81,'ESO zone constants'!$A$3:$D$9985,4,FALSE)</f>
        <v>March of Sacrifices</v>
      </c>
      <c r="F81" s="3">
        <f>VLOOKUP(D81,'ESO zone constants'!$A$3:$C$9950,3,FALSE)</f>
        <v>108</v>
      </c>
      <c r="G81" s="3" t="str">
        <f>VLOOKUP(F81,'ESO zone constants'!$A$3:$D$9985,4,FALSE)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constants'!$D$3:$I$9950,5,FALSE)),"",VLOOKUP(A82,'ESO zone constants'!$D$3:$I$9950,5,FALSE))</f>
        <v>1055</v>
      </c>
      <c r="E82" s="3" t="str">
        <f>VLOOKUP(D82,'ESO zone constants'!$A$3:$D$9985,4,FALSE)</f>
        <v>March of Sacrifices</v>
      </c>
      <c r="F82" s="3">
        <f>VLOOKUP(D82,'ESO zone constants'!$A$3:$C$9950,3,FALSE)</f>
        <v>108</v>
      </c>
      <c r="G82" s="3" t="str">
        <f>VLOOKUP(F82,'ESO zone constants'!$A$3:$D$9985,4,FALSE)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constants'!$D$3:$I$9950,5,FALSE)),"",VLOOKUP(A83,'ESO zone constants'!$D$3:$I$9950,5,FALSE))</f>
        <v>1052</v>
      </c>
      <c r="E83" s="3" t="str">
        <f>VLOOKUP(D83,'ESO zone constants'!$A$3:$D$9985,4,FALSE)</f>
        <v>Moon Hunter Keep</v>
      </c>
      <c r="F83" s="3">
        <f>VLOOKUP(D83,'ESO zone constants'!$A$3:$C$9950,3,FALSE)</f>
        <v>382</v>
      </c>
      <c r="G83" s="3" t="str">
        <f>VLOOKUP(F83,'ESO zone constants'!$A$3:$D$9985,4,FALSE)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constants'!$D$3:$I$9950,5,FALSE)),"",VLOOKUP(A84,'ESO zone constants'!$D$3:$I$9950,5,FALSE))</f>
        <v>1052</v>
      </c>
      <c r="E84" s="3" t="str">
        <f>VLOOKUP(D84,'ESO zone constants'!$A$3:$D$9985,4,FALSE)</f>
        <v>Moon Hunter Keep</v>
      </c>
      <c r="F84" s="3">
        <f>VLOOKUP(D84,'ESO zone constants'!$A$3:$C$9950,3,FALSE)</f>
        <v>382</v>
      </c>
      <c r="G84" s="3" t="str">
        <f>VLOOKUP(F84,'ESO zone constants'!$A$3:$D$9985,4,FALSE)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constants'!$D$3:$I$9950,5,FALSE)),"",VLOOKUP(A85,'ESO zone constants'!$D$3:$I$9950,5,FALSE))</f>
        <v>1081</v>
      </c>
      <c r="E85" s="3" t="str">
        <f>VLOOKUP(D85,'ESO zone constants'!$A$3:$D$9985,4,FALSE)</f>
        <v>Depths of Malatar</v>
      </c>
      <c r="F85" s="3">
        <f>VLOOKUP(D85,'ESO zone constants'!$A$3:$C$9950,3,FALSE)</f>
        <v>823</v>
      </c>
      <c r="G85" s="3" t="str">
        <f>VLOOKUP(F85,'ESO zone constants'!$A$3:$D$9985,4,FALSE)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constants'!$D$3:$I$9950,5,FALSE)),"",VLOOKUP(A86,'ESO zone constants'!$D$3:$I$9950,5,FALSE))</f>
        <v>1081</v>
      </c>
      <c r="E86" s="3" t="str">
        <f>VLOOKUP(D86,'ESO zone constants'!$A$3:$D$9985,4,FALSE)</f>
        <v>Depths of Malatar</v>
      </c>
      <c r="F86" s="3">
        <f>VLOOKUP(D86,'ESO zone constants'!$A$3:$C$9950,3,FALSE)</f>
        <v>823</v>
      </c>
      <c r="G86" s="3" t="str">
        <f>VLOOKUP(F86,'ESO zone constants'!$A$3:$D$9985,4,FALSE)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constants'!$D$3:$I$9950,5,FALSE)),"",VLOOKUP(A87,'ESO zone constants'!$D$3:$I$9950,5,FALSE))</f>
        <v>1080</v>
      </c>
      <c r="E87" s="3" t="str">
        <f>VLOOKUP(D87,'ESO zone constants'!$A$3:$D$9985,4,FALSE)</f>
        <v>Frostvault</v>
      </c>
      <c r="F87" s="3">
        <f>VLOOKUP(D87,'ESO zone constants'!$A$3:$C$9950,3,FALSE)</f>
        <v>101</v>
      </c>
      <c r="G87" s="3" t="str">
        <f>VLOOKUP(F87,'ESO zone constants'!$A$3:$D$9985,4,FALSE)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constants'!$D$3:$I$9950,5,FALSE)),"",VLOOKUP(A88,'ESO zone constants'!$D$3:$I$9950,5,FALSE))</f>
        <v>1080</v>
      </c>
      <c r="E88" s="3" t="str">
        <f>VLOOKUP(D88,'ESO zone constants'!$A$3:$D$9985,4,FALSE)</f>
        <v>Frostvault</v>
      </c>
      <c r="F88" s="3">
        <f>VLOOKUP(D88,'ESO zone constants'!$A$3:$C$9950,3,FALSE)</f>
        <v>101</v>
      </c>
      <c r="G88" s="3" t="str">
        <f>VLOOKUP(F88,'ESO zone constants'!$A$3:$D$9985,4,FALSE)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constants'!$D$3:$I$9950,5,FALSE)),"",VLOOKUP(A89,'ESO zone constants'!$D$3:$I$9950,5,FALSE))</f>
        <v>1121</v>
      </c>
      <c r="E89" s="3" t="str">
        <f>VLOOKUP(D89,'ESO zone constants'!$A$3:$D$9985,4,FALSE)</f>
        <v>Sunspire</v>
      </c>
      <c r="F89" s="3">
        <f>VLOOKUP(D89,'ESO zone constants'!$A$3:$C$9950,3,FALSE)</f>
        <v>1086</v>
      </c>
      <c r="G89" s="3" t="str">
        <f>VLOOKUP(F89,'ESO zone constants'!$A$3:$D$9985,4,FALSE)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constants'!$D$3:$I$9950,5,FALSE)),"",VLOOKUP(A90,'ESO zone constants'!$D$3:$I$9950,5,FALSE))</f>
        <v>1121</v>
      </c>
      <c r="E90" s="3" t="str">
        <f>VLOOKUP(D90,'ESO zone constants'!$A$3:$D$9985,4,FALSE)</f>
        <v>Sunspire</v>
      </c>
      <c r="F90" s="3">
        <f>VLOOKUP(D90,'ESO zone constants'!$A$3:$C$9950,3,FALSE)</f>
        <v>1086</v>
      </c>
      <c r="G90" s="3" t="str">
        <f>VLOOKUP(F90,'ESO zone constants'!$A$3:$D$9985,4,FALSE)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constants'!$D$3:$I$9950,5,FALSE)),"",VLOOKUP(A91,'ESO zone constants'!$D$3:$I$9950,5,FALSE))</f>
        <v>1123</v>
      </c>
      <c r="E91" s="3" t="str">
        <f>VLOOKUP(D91,'ESO zone constants'!$A$3:$D$9985,4,FALSE)</f>
        <v>Lair of Maarselok</v>
      </c>
      <c r="F91" s="3">
        <f>VLOOKUP(D91,'ESO zone constants'!$A$3:$C$9950,3,FALSE)</f>
        <v>383</v>
      </c>
      <c r="G91" s="3" t="str">
        <f>VLOOKUP(F91,'ESO zone constants'!$A$3:$D$9985,4,FALSE)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constants'!$D$3:$I$9950,5,FALSE)),"",VLOOKUP(A92,'ESO zone constants'!$D$3:$I$9950,5,FALSE))</f>
        <v>1123</v>
      </c>
      <c r="E92" s="3" t="str">
        <f>VLOOKUP(D92,'ESO zone constants'!$A$3:$D$9985,4,FALSE)</f>
        <v>Lair of Maarselok</v>
      </c>
      <c r="F92" s="3">
        <f>VLOOKUP(D92,'ESO zone constants'!$A$3:$C$9950,3,FALSE)</f>
        <v>383</v>
      </c>
      <c r="G92" s="3" t="str">
        <f>VLOOKUP(F92,'ESO zone constants'!$A$3:$D$9985,4,FALSE)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constants'!$D$3:$I$9950,5,FALSE)),"",VLOOKUP(A93,'ESO zone constants'!$D$3:$I$9950,5,FALSE))</f>
        <v>1122</v>
      </c>
      <c r="E93" s="3" t="str">
        <f>VLOOKUP(D93,'ESO zone constants'!$A$3:$D$9985,4,FALSE)</f>
        <v>Moongrave Fane</v>
      </c>
      <c r="F93" s="3">
        <f>VLOOKUP(D93,'ESO zone constants'!$A$3:$C$9950,3,FALSE)</f>
        <v>1086</v>
      </c>
      <c r="G93" s="3" t="str">
        <f>VLOOKUP(F93,'ESO zone constants'!$A$3:$D$9985,4,FALSE)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constants'!$D$3:$I$9950,5,FALSE)),"",VLOOKUP(A94,'ESO zone constants'!$D$3:$I$9950,5,FALSE))</f>
        <v>1122</v>
      </c>
      <c r="E94" s="3" t="str">
        <f>VLOOKUP(D94,'ESO zone constants'!$A$3:$D$9985,4,FALSE)</f>
        <v>Moongrave Fane</v>
      </c>
      <c r="F94" s="3">
        <f>VLOOKUP(D94,'ESO zone constants'!$A$3:$C$9950,3,FALSE)</f>
        <v>1086</v>
      </c>
      <c r="G94" s="3" t="str">
        <f>VLOOKUP(F94,'ESO zone constants'!$A$3:$D$9985,4,FALSE)</f>
        <v>Northern Elsweyr</v>
      </c>
      <c r="H94" s="4">
        <v>15</v>
      </c>
      <c r="I94" s="17" t="str">
        <f>VLOOKUP(H94,'LibSets constants'!$A$4:$B$1000,2,FALSE)</f>
        <v>DLC_SCALEBREAKER</v>
      </c>
      <c r="J94" s="17" t="str">
        <f>VLOOKUP(H94,'LibSets constants'!$A$4:$C$1000,3,FALSE)</f>
        <v>Scalebraker</v>
      </c>
    </row>
    <row r="95" spans="1:10" x14ac:dyDescent="0.25">
      <c r="A95" s="2" t="s">
        <v>1837</v>
      </c>
      <c r="B95" s="9" t="s">
        <v>97</v>
      </c>
      <c r="C95" s="29" t="s">
        <v>97</v>
      </c>
      <c r="D95" s="3">
        <f>IF(ISERROR(VLOOKUP(A95,'ESO zone constants'!$D$3:$I$9950,5,FALSE)),"",VLOOKUP(A95,'ESO zone constants'!$D$3:$I$9950,5,FALSE))</f>
        <v>1153</v>
      </c>
      <c r="E95" s="3" t="str">
        <f>VLOOKUP(D95,'ESO zone constants'!$A$3:$D$9985,4,FALSE)</f>
        <v>Unhallowed Grave</v>
      </c>
      <c r="F95" s="3">
        <f>VLOOKUP(D95,'ESO zone constants'!$A$3:$C$9950,3,FALSE)</f>
        <v>92</v>
      </c>
      <c r="G95" s="3" t="str">
        <f>VLOOKUP(F95,'ESO zone constants'!$A$3:$D$9985,4,FALSE)</f>
        <v>Bangkorai</v>
      </c>
      <c r="H95" s="4">
        <v>17</v>
      </c>
      <c r="I95" s="17" t="str">
        <f>VLOOKUP(H95,'LibSets constants'!$A$4:$B$1000,2,FALSE)</f>
        <v>DLC_HARROWSTORM</v>
      </c>
      <c r="J95" s="17" t="str">
        <f>VLOOKUP(H95,'LibSets constants'!$A$4:$C$1000,3,FALSE)</f>
        <v>Harrowstorm</v>
      </c>
    </row>
    <row r="96" spans="1:10" x14ac:dyDescent="0.25">
      <c r="A96" s="2" t="s">
        <v>1837</v>
      </c>
      <c r="B96" s="9" t="s">
        <v>98</v>
      </c>
      <c r="C96" s="29" t="s">
        <v>97</v>
      </c>
      <c r="D96" s="3">
        <f>IF(ISERROR(VLOOKUP(A96,'ESO zone constants'!$D$3:$I$9950,5,FALSE)),"",VLOOKUP(A96,'ESO zone constants'!$D$3:$I$9950,5,FALSE))</f>
        <v>1153</v>
      </c>
      <c r="E96" s="3" t="str">
        <f>VLOOKUP(D96,'ESO zone constants'!$A$3:$D$9985,4,FALSE)</f>
        <v>Unhallowed Grave</v>
      </c>
      <c r="F96" s="3">
        <f>VLOOKUP(D96,'ESO zone constants'!$A$3:$C$9950,3,FALSE)</f>
        <v>92</v>
      </c>
      <c r="G96" s="3" t="str">
        <f>VLOOKUP(F96,'ESO zone constants'!$A$3:$D$9985,4,FALSE)</f>
        <v>Bangkorai</v>
      </c>
      <c r="H96" s="4">
        <v>17</v>
      </c>
      <c r="I96" s="17" t="str">
        <f>VLOOKUP(H96,'LibSets constants'!$A$4:$B$1000,2,FALSE)</f>
        <v>DLC_HARROWSTORM</v>
      </c>
      <c r="J96" s="17" t="str">
        <f>VLOOKUP(H96,'LibSets constants'!$A$4:$C$1000,3,FALSE)</f>
        <v>Harrowstorm</v>
      </c>
    </row>
    <row r="97" spans="1:10" x14ac:dyDescent="0.25">
      <c r="A97" s="2" t="s">
        <v>1838</v>
      </c>
      <c r="B97" s="9" t="s">
        <v>97</v>
      </c>
      <c r="C97" s="29" t="s">
        <v>97</v>
      </c>
      <c r="D97" s="3">
        <f>IF(ISERROR(VLOOKUP(A97,'ESO zone constants'!$D$3:$I$9950,5,FALSE)),"",VLOOKUP(A97,'ESO zone constants'!$D$3:$I$9950,5,FALSE))</f>
        <v>1152</v>
      </c>
      <c r="E97" s="3" t="str">
        <f>VLOOKUP(D97,'ESO zone constants'!$A$3:$D$9985,4,FALSE)</f>
        <v>Icereach</v>
      </c>
      <c r="F97" s="3">
        <f>VLOOKUP(D97,'ESO zone constants'!$A$3:$C$9950,3,FALSE)</f>
        <v>684</v>
      </c>
      <c r="G97" s="3" t="str">
        <f>VLOOKUP(F97,'ESO zone constants'!$A$3:$D$9985,4,FALSE)</f>
        <v>Wrothgar</v>
      </c>
      <c r="H97" s="4">
        <v>17</v>
      </c>
      <c r="I97" s="17" t="str">
        <f>VLOOKUP(H97,'LibSets constants'!$A$4:$B$1000,2,FALSE)</f>
        <v>DLC_HARROWSTORM</v>
      </c>
      <c r="J97" s="17" t="str">
        <f>VLOOKUP(H97,'LibSets constants'!$A$4:$C$1000,3,FALSE)</f>
        <v>Harrowstorm</v>
      </c>
    </row>
    <row r="98" spans="1:10" x14ac:dyDescent="0.25">
      <c r="A98" s="2" t="s">
        <v>1838</v>
      </c>
      <c r="B98" s="9" t="s">
        <v>98</v>
      </c>
      <c r="C98" s="29" t="s">
        <v>97</v>
      </c>
      <c r="D98" s="3">
        <f>IF(ISERROR(VLOOKUP(A98,'ESO zone constants'!$D$3:$I$9950,5,FALSE)),"",VLOOKUP(A98,'ESO zone constants'!$D$3:$I$9950,5,FALSE))</f>
        <v>1152</v>
      </c>
      <c r="E98" s="3" t="str">
        <f>VLOOKUP(D98,'ESO zone constants'!$A$3:$D$9985,4,FALSE)</f>
        <v>Icereach</v>
      </c>
      <c r="F98" s="3">
        <f>VLOOKUP(D98,'ESO zone constants'!$A$3:$C$9950,3,FALSE)</f>
        <v>684</v>
      </c>
      <c r="G98" s="3" t="str">
        <f>VLOOKUP(F98,'ESO zone constants'!$A$3:$D$9985,4,FALSE)</f>
        <v>Wrothgar</v>
      </c>
      <c r="H98" s="4">
        <v>17</v>
      </c>
      <c r="I98" s="17" t="str">
        <f>VLOOKUP(H98,'LibSets constants'!$A$4:$B$1000,2,FALSE)</f>
        <v>DLC_HARROWSTORM</v>
      </c>
      <c r="J98" s="17" t="str">
        <f>VLOOKUP(H98,'LibSets constants'!$A$4:$C$1000,3,FALSE)</f>
        <v>Harrowstorm</v>
      </c>
    </row>
    <row r="99" spans="1:10" x14ac:dyDescent="0.25">
      <c r="A99" s="2" t="s">
        <v>1902</v>
      </c>
      <c r="B99" s="9" t="s">
        <v>97</v>
      </c>
      <c r="C99" s="29" t="s">
        <v>97</v>
      </c>
      <c r="D99" s="3">
        <f>IF(ISERROR(VLOOKUP(A99,'ESO zone constants'!$D$3:$I$9950,5,FALSE)),"",VLOOKUP(A99,'ESO zone constants'!$D$3:$I$9950,5,FALSE))</f>
        <v>1196</v>
      </c>
      <c r="E99" s="3" t="str">
        <f>VLOOKUP(D99,'ESO zone constants'!$A$3:$D$9985,4,FALSE)</f>
        <v>Kyne's Aegis</v>
      </c>
      <c r="F99" s="3">
        <f>VLOOKUP(D99,'ESO zone constants'!$A$3:$C$9950,3,FALSE)</f>
        <v>1160</v>
      </c>
      <c r="G99" s="3" t="str">
        <f>VLOOKUP(F99,'ESO zone constants'!$A$3:$D$9985,4,FALSE)</f>
        <v>Western Skyrim</v>
      </c>
      <c r="H99" s="4">
        <v>18</v>
      </c>
      <c r="I99" s="17" t="str">
        <f>VLOOKUP(H99,'LibSets constants'!$A$4:$B$1000,2,FALSE)</f>
        <v>DLC_GREYMOOR</v>
      </c>
      <c r="J99" s="17" t="str">
        <f>VLOOKUP(H99,'LibSets constants'!$A$4:$C$1000,3,FALSE)</f>
        <v>Greymoor</v>
      </c>
    </row>
    <row r="100" spans="1:10" x14ac:dyDescent="0.25">
      <c r="A100" s="2" t="s">
        <v>1902</v>
      </c>
      <c r="B100" s="9" t="s">
        <v>98</v>
      </c>
      <c r="C100" s="29" t="s">
        <v>97</v>
      </c>
      <c r="D100" s="3">
        <f>IF(ISERROR(VLOOKUP(A100,'ESO zone constants'!$D$3:$I$9950,5,FALSE)),"",VLOOKUP(A100,'ESO zone constants'!$D$3:$I$9950,5,FALSE))</f>
        <v>1196</v>
      </c>
      <c r="E100" s="3" t="str">
        <f>VLOOKUP(D100,'ESO zone constants'!$A$3:$D$9985,4,FALSE)</f>
        <v>Kyne's Aegis</v>
      </c>
      <c r="F100" s="3">
        <f>VLOOKUP(D100,'ESO zone constants'!$A$3:$C$9950,3,FALSE)</f>
        <v>1160</v>
      </c>
      <c r="G100" s="3" t="str">
        <f>VLOOKUP(F100,'ESO zone constants'!$A$3:$D$9985,4,FALSE)</f>
        <v>Western Skyrim</v>
      </c>
      <c r="H100" s="4">
        <v>18</v>
      </c>
      <c r="I100" s="17" t="str">
        <f>VLOOKUP(H100,'LibSets constants'!$A$4:$B$1000,2,FALSE)</f>
        <v>DLC_GREYMOOR</v>
      </c>
      <c r="J100" s="17" t="str">
        <f>VLOOKUP(H100,'LibSets constants'!$A$4:$C$1000,3,FALSE)</f>
        <v>Greymoor</v>
      </c>
    </row>
    <row r="101" spans="1:10" x14ac:dyDescent="0.25">
      <c r="A101" s="2" t="s">
        <v>2057</v>
      </c>
      <c r="B101" s="9" t="s">
        <v>97</v>
      </c>
      <c r="C101" s="29" t="s">
        <v>97</v>
      </c>
      <c r="D101" s="3">
        <f>IF(ISERROR(VLOOKUP(A101,'ESO zone constants'!$D$3:$I$9950,5,FALSE)),"",VLOOKUP(A101,'ESO zone constants'!$D$3:$I$9950,5,FALSE))</f>
        <v>1201</v>
      </c>
      <c r="E101" s="3" t="str">
        <f>VLOOKUP(D101,'ESO zone constants'!$A$3:$D$9985,4,FALSE)</f>
        <v>Castle Thorn</v>
      </c>
      <c r="F101" s="3">
        <f>VLOOKUP(D101,'ESO zone constants'!$A$3:$C$9950,3,FALSE)</f>
        <v>1160</v>
      </c>
      <c r="G101" s="3" t="str">
        <f>VLOOKUP(F101,'ESO zone constants'!$A$3:$D$9985,4,FALSE)</f>
        <v>Western Skyrim</v>
      </c>
      <c r="H101" s="4">
        <v>19</v>
      </c>
      <c r="I101" s="17" t="str">
        <f>VLOOKUP(H101,'LibSets constants'!$A$4:$B$1000,2,FALSE)</f>
        <v>DLC_STONETHORN</v>
      </c>
      <c r="J101" s="17" t="str">
        <f>VLOOKUP(H101,'LibSets constants'!$A$4:$C$1000,3,FALSE)</f>
        <v>Stonethorn</v>
      </c>
    </row>
    <row r="102" spans="1:10" x14ac:dyDescent="0.25">
      <c r="A102" s="2" t="s">
        <v>2057</v>
      </c>
      <c r="B102" s="9" t="s">
        <v>97</v>
      </c>
      <c r="C102" s="29" t="s">
        <v>97</v>
      </c>
      <c r="D102" s="3">
        <f>IF(ISERROR(VLOOKUP(A102,'ESO zone constants'!$D$3:$I$9950,5,FALSE)),"",VLOOKUP(A102,'ESO zone constants'!$D$3:$I$9950,5,FALSE))</f>
        <v>1201</v>
      </c>
      <c r="E102" s="3" t="str">
        <f>VLOOKUP(D102,'ESO zone constants'!$A$3:$D$9985,4,FALSE)</f>
        <v>Castle Thorn</v>
      </c>
      <c r="F102" s="3">
        <f>VLOOKUP(D102,'ESO zone constants'!$A$3:$C$9950,3,FALSE)</f>
        <v>1160</v>
      </c>
      <c r="G102" s="3" t="str">
        <f>VLOOKUP(F102,'ESO zone constants'!$A$3:$D$9985,4,FALSE)</f>
        <v>Western Skyrim</v>
      </c>
      <c r="H102" s="4">
        <v>19</v>
      </c>
      <c r="I102" s="17" t="str">
        <f>VLOOKUP(H102,'LibSets constants'!$A$4:$B$1000,2,FALSE)</f>
        <v>DLC_STONETHORN</v>
      </c>
      <c r="J102" s="17" t="str">
        <f>VLOOKUP(H102,'LibSets constants'!$A$4:$C$1000,3,FALSE)</f>
        <v>Stonethorn</v>
      </c>
    </row>
    <row r="103" spans="1:10" x14ac:dyDescent="0.25">
      <c r="A103" s="2" t="s">
        <v>2065</v>
      </c>
      <c r="B103" s="9" t="s">
        <v>98</v>
      </c>
      <c r="C103" s="29" t="s">
        <v>97</v>
      </c>
      <c r="D103" s="3">
        <f>IF(ISERROR(VLOOKUP(A103,'ESO zone constants'!$D$3:$I$9950,5,FALSE)),"",VLOOKUP(A103,'ESO zone constants'!$D$3:$I$9950,5,FALSE))</f>
        <v>1197</v>
      </c>
      <c r="E103" s="3" t="str">
        <f>VLOOKUP(D103,'ESO zone constants'!$A$3:$D$9985,4,FALSE)</f>
        <v>Stone Garden</v>
      </c>
      <c r="F103" s="3">
        <f>VLOOKUP(D103,'ESO zone constants'!$A$3:$C$9950,3,FALSE)</f>
        <v>1161</v>
      </c>
      <c r="G103" s="3" t="str">
        <f>VLOOKUP(F103,'ESO zone constants'!$A$3:$D$9985,4,FALSE)</f>
        <v>Blackreach: Greymoor Caverns</v>
      </c>
      <c r="H103" s="4">
        <v>19</v>
      </c>
      <c r="I103" s="17" t="str">
        <f>VLOOKUP(H103,'LibSets constants'!$A$4:$B$1000,2,FALSE)</f>
        <v>DLC_STONETHORN</v>
      </c>
      <c r="J103" s="17" t="str">
        <f>VLOOKUP(H103,'LibSets constants'!$A$4:$C$1000,3,FALSE)</f>
        <v>Stonethorn</v>
      </c>
    </row>
    <row r="104" spans="1:10" x14ac:dyDescent="0.25">
      <c r="A104" s="2" t="s">
        <v>2065</v>
      </c>
      <c r="B104" s="9" t="s">
        <v>98</v>
      </c>
      <c r="C104" s="29" t="s">
        <v>97</v>
      </c>
      <c r="D104" s="3">
        <f>IF(ISERROR(VLOOKUP(A104,'ESO zone constants'!$D$3:$I$9950,5,FALSE)),"",VLOOKUP(A104,'ESO zone constants'!$D$3:$I$9950,5,FALSE))</f>
        <v>1197</v>
      </c>
      <c r="E104" s="3" t="str">
        <f>VLOOKUP(D104,'ESO zone constants'!$A$3:$D$9985,4,FALSE)</f>
        <v>Stone Garden</v>
      </c>
      <c r="F104" s="3">
        <f>VLOOKUP(D104,'ESO zone constants'!$A$3:$C$9950,3,FALSE)</f>
        <v>1161</v>
      </c>
      <c r="G104" s="3" t="str">
        <f>VLOOKUP(F104,'ESO zone constants'!$A$3:$D$9985,4,FALSE)</f>
        <v>Blackreach: Greymoor Caverns</v>
      </c>
      <c r="H104" s="4">
        <v>19</v>
      </c>
      <c r="I104" s="17" t="str">
        <f>VLOOKUP(H104,'LibSets constants'!$A$4:$B$1000,2,FALSE)</f>
        <v>DLC_STONETHORN</v>
      </c>
      <c r="J104" s="17" t="str">
        <f>VLOOKUP(H104,'LibSets constants'!$A$4:$C$1000,3,FALSE)</f>
        <v>Stonethorn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09"/>
  <sheetViews>
    <sheetView workbookViewId="0">
      <pane ySplit="2" topLeftCell="A783" activePane="bottomLeft" state="frozen"/>
      <selection pane="bottomLeft" activeCell="E814" sqref="E81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9" t="s">
        <v>1964</v>
      </c>
      <c r="B1" s="89"/>
      <c r="C1" s="89"/>
      <c r="D1" s="89"/>
      <c r="E1" s="89"/>
      <c r="F1" s="89"/>
      <c r="G1" s="89"/>
      <c r="H1" s="89"/>
      <c r="I1" s="89"/>
      <c r="J1" s="89"/>
      <c r="K1" s="89"/>
      <c r="L1" s="89"/>
      <c r="M1" s="89"/>
      <c r="N1" s="89"/>
    </row>
    <row r="2" spans="1:14" x14ac:dyDescent="0.25">
      <c r="A2" s="1" t="s">
        <v>1542</v>
      </c>
      <c r="B2" s="1" t="s">
        <v>1554</v>
      </c>
      <c r="C2" s="1" t="s">
        <v>1667</v>
      </c>
      <c r="D2" s="1" t="s">
        <v>1668</v>
      </c>
      <c r="E2" s="1" t="s">
        <v>1784</v>
      </c>
    </row>
    <row r="3" spans="1:14" x14ac:dyDescent="0.25">
      <c r="A3" s="81">
        <v>2</v>
      </c>
      <c r="B3">
        <v>1</v>
      </c>
      <c r="C3">
        <v>2</v>
      </c>
      <c r="D3" t="s">
        <v>108</v>
      </c>
      <c r="E3" t="str">
        <f>IF(ISNA(MATCH(A3,'ESO zone constants'!$A$3:$A$9950,0)),"","X")</f>
        <v>X</v>
      </c>
    </row>
    <row r="4" spans="1:14" x14ac:dyDescent="0.25">
      <c r="A4" s="81">
        <v>3</v>
      </c>
      <c r="B4">
        <v>2</v>
      </c>
      <c r="C4">
        <v>3</v>
      </c>
      <c r="D4" t="s">
        <v>109</v>
      </c>
      <c r="E4" t="str">
        <f>IF(ISNA(MATCH(A4,'ESO zone constants'!$A$3:$A$9950,0)),"","X")</f>
        <v>X</v>
      </c>
    </row>
    <row r="5" spans="1:14" x14ac:dyDescent="0.25">
      <c r="A5" s="81">
        <v>11</v>
      </c>
      <c r="B5">
        <v>3</v>
      </c>
      <c r="C5">
        <v>347</v>
      </c>
      <c r="D5" t="s">
        <v>47</v>
      </c>
      <c r="E5" t="str">
        <f>IF(ISNA(MATCH(A5,'ESO zone constants'!$A$3:$A$9950,0)),"","X")</f>
        <v>X</v>
      </c>
    </row>
    <row r="6" spans="1:14" x14ac:dyDescent="0.25">
      <c r="A6" s="82">
        <v>19</v>
      </c>
      <c r="B6">
        <v>4</v>
      </c>
      <c r="C6">
        <v>19</v>
      </c>
      <c r="D6" t="s">
        <v>110</v>
      </c>
      <c r="E6" t="str">
        <f>IF(ISNA(MATCH(A6,'ESO zone constants'!$A$3:$A$9950,0)),"","X")</f>
        <v>X</v>
      </c>
    </row>
    <row r="7" spans="1:14" x14ac:dyDescent="0.25">
      <c r="A7" s="82">
        <v>20</v>
      </c>
      <c r="B7">
        <v>5</v>
      </c>
      <c r="C7">
        <v>20</v>
      </c>
      <c r="D7" t="s">
        <v>111</v>
      </c>
      <c r="E7" t="str">
        <f>IF(ISNA(MATCH(A7,'ESO zone constants'!$A$3:$A$9950,0)),"","X")</f>
        <v>X</v>
      </c>
    </row>
    <row r="8" spans="1:14" x14ac:dyDescent="0.25">
      <c r="A8" s="82">
        <v>22</v>
      </c>
      <c r="B8">
        <v>6</v>
      </c>
      <c r="C8">
        <v>104</v>
      </c>
      <c r="D8" t="s">
        <v>68</v>
      </c>
      <c r="E8" t="str">
        <f>IF(ISNA(MATCH(A8,'ESO zone constants'!$A$3:$A$9950,0)),"","X")</f>
        <v>X</v>
      </c>
    </row>
    <row r="9" spans="1:14" x14ac:dyDescent="0.25">
      <c r="A9" s="82">
        <v>31</v>
      </c>
      <c r="B9">
        <v>7</v>
      </c>
      <c r="C9">
        <v>382</v>
      </c>
      <c r="D9" t="s">
        <v>59</v>
      </c>
      <c r="E9" t="str">
        <f>IF(ISNA(MATCH(A9,'ESO zone constants'!$A$3:$A$9950,0)),"","X")</f>
        <v>X</v>
      </c>
    </row>
    <row r="10" spans="1:14" x14ac:dyDescent="0.25">
      <c r="A10" s="83">
        <v>38</v>
      </c>
      <c r="B10">
        <v>8</v>
      </c>
      <c r="C10">
        <v>92</v>
      </c>
      <c r="D10" t="s">
        <v>57</v>
      </c>
      <c r="E10" t="str">
        <f>IF(ISNA(MATCH(A10,'ESO zone constants'!$A$3:$A$9950,0)),"","X")</f>
        <v>X</v>
      </c>
    </row>
    <row r="11" spans="1:14" x14ac:dyDescent="0.25">
      <c r="A11" s="82">
        <v>41</v>
      </c>
      <c r="B11">
        <v>9</v>
      </c>
      <c r="C11">
        <v>41</v>
      </c>
      <c r="D11" t="s">
        <v>112</v>
      </c>
      <c r="E11" t="str">
        <f>IF(ISNA(MATCH(A11,'ESO zone constants'!$A$3:$A$9950,0)),"","X")</f>
        <v>X</v>
      </c>
    </row>
    <row r="12" spans="1:14" x14ac:dyDescent="0.25">
      <c r="A12" s="82">
        <v>57</v>
      </c>
      <c r="B12">
        <v>10</v>
      </c>
      <c r="C12">
        <v>57</v>
      </c>
      <c r="D12" t="s">
        <v>113</v>
      </c>
      <c r="E12" t="str">
        <f>IF(ISNA(MATCH(A12,'ESO zone constants'!$A$3:$A$9950,0)),"","X")</f>
        <v>X</v>
      </c>
    </row>
    <row r="13" spans="1:14" x14ac:dyDescent="0.25">
      <c r="A13" s="82">
        <v>58</v>
      </c>
      <c r="B13">
        <v>11</v>
      </c>
      <c r="C13">
        <v>58</v>
      </c>
      <c r="D13" t="s">
        <v>114</v>
      </c>
      <c r="E13" t="str">
        <f>IF(ISNA(MATCH(A13,'ESO zone constants'!$A$3:$A$9950,0)),"","X")</f>
        <v>X</v>
      </c>
    </row>
    <row r="14" spans="1:14" x14ac:dyDescent="0.25">
      <c r="A14" s="82">
        <v>63</v>
      </c>
      <c r="B14">
        <v>12</v>
      </c>
      <c r="C14">
        <v>57</v>
      </c>
      <c r="D14" t="s">
        <v>61</v>
      </c>
      <c r="E14" t="str">
        <f>IF(ISNA(MATCH(A14,'ESO zone constants'!$A$3:$A$9950,0)),"","X")</f>
        <v>X</v>
      </c>
    </row>
    <row r="15" spans="1:14" x14ac:dyDescent="0.25">
      <c r="A15" s="82">
        <v>64</v>
      </c>
      <c r="B15">
        <v>13</v>
      </c>
      <c r="C15">
        <v>103</v>
      </c>
      <c r="D15" t="s">
        <v>70</v>
      </c>
      <c r="E15" t="str">
        <f>IF(ISNA(MATCH(A15,'ESO zone constants'!$A$3:$A$9950,0)),"","X")</f>
        <v>X</v>
      </c>
    </row>
    <row r="16" spans="1:14" x14ac:dyDescent="0.25">
      <c r="A16" s="83">
        <v>92</v>
      </c>
      <c r="B16">
        <v>14</v>
      </c>
      <c r="C16">
        <v>92</v>
      </c>
      <c r="D16" t="s">
        <v>115</v>
      </c>
      <c r="E16" t="str">
        <f>IF(ISNA(MATCH(A16,'ESO zone constants'!$A$3:$A$9950,0)),"","X")</f>
        <v>X</v>
      </c>
    </row>
    <row r="17" spans="1:5" x14ac:dyDescent="0.25">
      <c r="A17" s="83">
        <v>101</v>
      </c>
      <c r="B17">
        <v>15</v>
      </c>
      <c r="C17">
        <v>101</v>
      </c>
      <c r="D17" t="s">
        <v>116</v>
      </c>
      <c r="E17" t="str">
        <f>IF(ISNA(MATCH(A17,'ESO zone constants'!$A$3:$A$9950,0)),"","X")</f>
        <v>X</v>
      </c>
    </row>
    <row r="18" spans="1:5" x14ac:dyDescent="0.25">
      <c r="A18" s="83">
        <v>103</v>
      </c>
      <c r="B18">
        <v>16</v>
      </c>
      <c r="C18">
        <v>103</v>
      </c>
      <c r="D18" t="s">
        <v>117</v>
      </c>
      <c r="E18" t="str">
        <f>IF(ISNA(MATCH(A18,'ESO zone constants'!$A$3:$A$9950,0)),"","X")</f>
        <v>X</v>
      </c>
    </row>
    <row r="19" spans="1:5" x14ac:dyDescent="0.25">
      <c r="A19" s="83">
        <v>104</v>
      </c>
      <c r="B19">
        <v>17</v>
      </c>
      <c r="C19">
        <v>104</v>
      </c>
      <c r="D19" t="s">
        <v>118</v>
      </c>
      <c r="E19" t="str">
        <f>IF(ISNA(MATCH(A19,'ESO zone constants'!$A$3:$A$9950,0)),"","X")</f>
        <v>X</v>
      </c>
    </row>
    <row r="20" spans="1:5" x14ac:dyDescent="0.25">
      <c r="A20" s="83">
        <v>108</v>
      </c>
      <c r="B20">
        <v>18</v>
      </c>
      <c r="C20">
        <v>108</v>
      </c>
      <c r="D20" t="s">
        <v>119</v>
      </c>
      <c r="E20" t="str">
        <f>IF(ISNA(MATCH(A20,'ESO zone constants'!$A$3:$A$9950,0)),"","X")</f>
        <v>X</v>
      </c>
    </row>
    <row r="21" spans="1:5" x14ac:dyDescent="0.25">
      <c r="A21" s="82">
        <v>117</v>
      </c>
      <c r="B21">
        <v>19</v>
      </c>
      <c r="C21">
        <v>117</v>
      </c>
      <c r="D21" t="s">
        <v>120</v>
      </c>
      <c r="E21" t="str">
        <f>IF(ISNA(MATCH(A21,'ESO zone constants'!$A$3:$A$9950,0)),"","X")</f>
        <v>X</v>
      </c>
    </row>
    <row r="22" spans="1:5" x14ac:dyDescent="0.25">
      <c r="A22" s="82">
        <v>124</v>
      </c>
      <c r="B22">
        <v>20</v>
      </c>
      <c r="C22">
        <v>383</v>
      </c>
      <c r="D22" t="s">
        <v>121</v>
      </c>
      <c r="E22" t="str">
        <f>IF(ISNA(MATCH(A22,'ESO zone constants'!$A$3:$A$9950,0)),"","X")</f>
        <v>X</v>
      </c>
    </row>
    <row r="23" spans="1:5" x14ac:dyDescent="0.25">
      <c r="A23" s="82">
        <v>126</v>
      </c>
      <c r="B23">
        <v>21</v>
      </c>
      <c r="C23">
        <v>383</v>
      </c>
      <c r="D23" t="s">
        <v>43</v>
      </c>
      <c r="E23" t="str">
        <f>IF(ISNA(MATCH(A23,'ESO zone constants'!$A$3:$A$9950,0)),"","X")</f>
        <v>X</v>
      </c>
    </row>
    <row r="24" spans="1:5" x14ac:dyDescent="0.25">
      <c r="A24" s="82">
        <v>130</v>
      </c>
      <c r="B24">
        <v>22</v>
      </c>
      <c r="C24">
        <v>20</v>
      </c>
      <c r="D24" t="s">
        <v>49</v>
      </c>
      <c r="E24" t="str">
        <f>IF(ISNA(MATCH(A24,'ESO zone constants'!$A$3:$A$9950,0)),"","X")</f>
        <v>X</v>
      </c>
    </row>
    <row r="25" spans="1:5" x14ac:dyDescent="0.25">
      <c r="A25" s="82">
        <v>131</v>
      </c>
      <c r="B25">
        <v>23</v>
      </c>
      <c r="C25">
        <v>58</v>
      </c>
      <c r="D25" t="s">
        <v>65</v>
      </c>
      <c r="E25" t="str">
        <f>IF(ISNA(MATCH(A25,'ESO zone constants'!$A$3:$A$9950,0)),"","X")</f>
        <v>X</v>
      </c>
    </row>
    <row r="26" spans="1:5" x14ac:dyDescent="0.25">
      <c r="A26" s="82">
        <v>134</v>
      </c>
      <c r="B26">
        <v>24</v>
      </c>
      <c r="C26">
        <v>117</v>
      </c>
      <c r="D26" t="s">
        <v>122</v>
      </c>
      <c r="E26" t="str">
        <f>IF(ISNA(MATCH(A26,'ESO zone constants'!$A$3:$A$9950,0)),"","X")</f>
        <v>X</v>
      </c>
    </row>
    <row r="27" spans="1:5" x14ac:dyDescent="0.25">
      <c r="A27" s="83">
        <v>137</v>
      </c>
      <c r="B27">
        <v>25</v>
      </c>
      <c r="C27">
        <v>108</v>
      </c>
      <c r="D27" t="s">
        <v>123</v>
      </c>
      <c r="E27" t="str">
        <f>IF(ISNA(MATCH(A27,'ESO zone constants'!$A$3:$A$9950,0)),"","X")</f>
        <v>X</v>
      </c>
    </row>
    <row r="28" spans="1:5" x14ac:dyDescent="0.25">
      <c r="A28" s="82">
        <v>138</v>
      </c>
      <c r="B28">
        <v>26</v>
      </c>
      <c r="C28">
        <v>58</v>
      </c>
      <c r="D28" t="s">
        <v>124</v>
      </c>
      <c r="E28" t="str">
        <f>IF(ISNA(MATCH(A28,'ESO zone constants'!$A$3:$A$9950,0)),"","X")</f>
        <v>X</v>
      </c>
    </row>
    <row r="29" spans="1:5" x14ac:dyDescent="0.25">
      <c r="A29" s="82">
        <v>142</v>
      </c>
      <c r="B29">
        <v>27</v>
      </c>
      <c r="C29">
        <v>19</v>
      </c>
      <c r="D29" t="s">
        <v>125</v>
      </c>
      <c r="E29" t="str">
        <f>IF(ISNA(MATCH(A29,'ESO zone constants'!$A$3:$A$9950,0)),"","X")</f>
        <v>X</v>
      </c>
    </row>
    <row r="30" spans="1:5" x14ac:dyDescent="0.25">
      <c r="A30" s="82">
        <v>144</v>
      </c>
      <c r="B30">
        <v>28</v>
      </c>
      <c r="C30">
        <v>3</v>
      </c>
      <c r="D30" t="s">
        <v>66</v>
      </c>
      <c r="E30" t="str">
        <f>IF(ISNA(MATCH(A30,'ESO zone constants'!$A$3:$A$9950,0)),"","X")</f>
        <v>X</v>
      </c>
    </row>
    <row r="31" spans="1:5" x14ac:dyDescent="0.25">
      <c r="A31" s="82">
        <v>146</v>
      </c>
      <c r="B31">
        <v>29</v>
      </c>
      <c r="C31">
        <v>19</v>
      </c>
      <c r="D31" t="s">
        <v>62</v>
      </c>
      <c r="E31" t="str">
        <f>IF(ISNA(MATCH(A31,'ESO zone constants'!$A$3:$A$9950,0)),"","X")</f>
        <v>X</v>
      </c>
    </row>
    <row r="32" spans="1:5" x14ac:dyDescent="0.25">
      <c r="A32" s="82">
        <v>148</v>
      </c>
      <c r="B32">
        <v>30</v>
      </c>
      <c r="C32">
        <v>117</v>
      </c>
      <c r="D32" t="s">
        <v>60</v>
      </c>
      <c r="E32" t="str">
        <f>IF(ISNA(MATCH(A32,'ESO zone constants'!$A$3:$A$9950,0)),"","X")</f>
        <v>X</v>
      </c>
    </row>
    <row r="33" spans="1:5" x14ac:dyDescent="0.25">
      <c r="A33" s="82">
        <v>159</v>
      </c>
      <c r="B33">
        <v>31</v>
      </c>
      <c r="C33">
        <v>19</v>
      </c>
      <c r="D33" t="s">
        <v>126</v>
      </c>
      <c r="E33" t="str">
        <f>IF(ISNA(MATCH(A33,'ESO zone constants'!$A$3:$A$9950,0)),"","X")</f>
        <v>X</v>
      </c>
    </row>
    <row r="34" spans="1:5" x14ac:dyDescent="0.25">
      <c r="A34" s="83">
        <v>162</v>
      </c>
      <c r="B34">
        <v>32</v>
      </c>
      <c r="C34">
        <v>20</v>
      </c>
      <c r="D34" t="s">
        <v>127</v>
      </c>
      <c r="E34" t="str">
        <f>IF(ISNA(MATCH(A34,'ESO zone constants'!$A$3:$A$9950,0)),"","X")</f>
        <v>X</v>
      </c>
    </row>
    <row r="35" spans="1:5" x14ac:dyDescent="0.25">
      <c r="A35" s="83">
        <v>166</v>
      </c>
      <c r="B35">
        <v>33</v>
      </c>
      <c r="C35">
        <v>3</v>
      </c>
      <c r="D35" t="s">
        <v>128</v>
      </c>
      <c r="E35" t="str">
        <f>IF(ISNA(MATCH(A35,'ESO zone constants'!$A$3:$A$9950,0)),"","X")</f>
        <v>X</v>
      </c>
    </row>
    <row r="36" spans="1:5" x14ac:dyDescent="0.25">
      <c r="A36" s="83">
        <v>168</v>
      </c>
      <c r="B36">
        <v>34</v>
      </c>
      <c r="C36">
        <v>92</v>
      </c>
      <c r="D36" t="s">
        <v>129</v>
      </c>
      <c r="E36" t="str">
        <f>IF(ISNA(MATCH(A36,'ESO zone constants'!$A$3:$A$9950,0)),"","X")</f>
        <v>X</v>
      </c>
    </row>
    <row r="37" spans="1:5" x14ac:dyDescent="0.25">
      <c r="A37" s="83">
        <v>169</v>
      </c>
      <c r="B37">
        <v>35</v>
      </c>
      <c r="C37">
        <v>92</v>
      </c>
      <c r="D37" t="s">
        <v>130</v>
      </c>
      <c r="E37" t="str">
        <f>IF(ISNA(MATCH(A37,'ESO zone constants'!$A$3:$A$9950,0)),"","X")</f>
        <v>X</v>
      </c>
    </row>
    <row r="38" spans="1:5" x14ac:dyDescent="0.25">
      <c r="A38" s="83">
        <v>176</v>
      </c>
      <c r="B38">
        <v>36</v>
      </c>
      <c r="C38">
        <v>108</v>
      </c>
      <c r="D38" t="s">
        <v>50</v>
      </c>
      <c r="E38" t="str">
        <f>IF(ISNA(MATCH(A38,'ESO zone constants'!$A$3:$A$9950,0)),"","X")</f>
        <v>X</v>
      </c>
    </row>
    <row r="39" spans="1:5" x14ac:dyDescent="0.25">
      <c r="A39" s="83">
        <v>181</v>
      </c>
      <c r="B39">
        <v>37</v>
      </c>
      <c r="C39">
        <v>181</v>
      </c>
      <c r="D39" t="s">
        <v>131</v>
      </c>
      <c r="E39" t="str">
        <f>IF(ISNA(MATCH(A39,'ESO zone constants'!$A$3:$A$9950,0)),"","X")</f>
        <v>X</v>
      </c>
    </row>
    <row r="40" spans="1:5" x14ac:dyDescent="0.25">
      <c r="A40" s="83">
        <v>187</v>
      </c>
      <c r="B40">
        <v>38</v>
      </c>
      <c r="C40">
        <v>117</v>
      </c>
      <c r="D40" t="s">
        <v>132</v>
      </c>
      <c r="E40" t="str">
        <f>IF(ISNA(MATCH(A40,'ESO zone constants'!$A$3:$A$9950,0)),"","X")</f>
        <v>X</v>
      </c>
    </row>
    <row r="41" spans="1:5" x14ac:dyDescent="0.25">
      <c r="A41" s="83">
        <v>188</v>
      </c>
      <c r="B41">
        <v>39</v>
      </c>
      <c r="C41">
        <v>57</v>
      </c>
      <c r="D41" t="s">
        <v>133</v>
      </c>
      <c r="E41" t="str">
        <f>IF(ISNA(MATCH(A41,'ESO zone constants'!$A$3:$A$9950,0)),"","X")</f>
        <v>X</v>
      </c>
    </row>
    <row r="42" spans="1:5" x14ac:dyDescent="0.25">
      <c r="A42" s="83">
        <v>189</v>
      </c>
      <c r="B42">
        <v>40</v>
      </c>
      <c r="C42">
        <v>57</v>
      </c>
      <c r="D42" t="s">
        <v>134</v>
      </c>
      <c r="E42" t="str">
        <f>IF(ISNA(MATCH(A42,'ESO zone constants'!$A$3:$A$9950,0)),"","X")</f>
        <v>X</v>
      </c>
    </row>
    <row r="43" spans="1:5" x14ac:dyDescent="0.25">
      <c r="A43" s="83">
        <v>190</v>
      </c>
      <c r="B43">
        <v>41</v>
      </c>
      <c r="C43">
        <v>57</v>
      </c>
      <c r="D43" t="s">
        <v>135</v>
      </c>
      <c r="E43" t="str">
        <f>IF(ISNA(MATCH(A43,'ESO zone constants'!$A$3:$A$9950,0)),"","X")</f>
        <v>X</v>
      </c>
    </row>
    <row r="44" spans="1:5" x14ac:dyDescent="0.25">
      <c r="A44" s="83">
        <v>191</v>
      </c>
      <c r="B44">
        <v>42</v>
      </c>
      <c r="C44">
        <v>41</v>
      </c>
      <c r="D44" t="s">
        <v>136</v>
      </c>
      <c r="E44" t="str">
        <f>IF(ISNA(MATCH(A44,'ESO zone constants'!$A$3:$A$9950,0)),"","X")</f>
        <v>X</v>
      </c>
    </row>
    <row r="45" spans="1:5" x14ac:dyDescent="0.25">
      <c r="A45" s="83">
        <v>192</v>
      </c>
      <c r="B45">
        <v>43</v>
      </c>
      <c r="C45">
        <v>41</v>
      </c>
      <c r="D45" t="s">
        <v>137</v>
      </c>
      <c r="E45" t="str">
        <f>IF(ISNA(MATCH(A45,'ESO zone constants'!$A$3:$A$9950,0)),"","X")</f>
        <v>X</v>
      </c>
    </row>
    <row r="46" spans="1:5" x14ac:dyDescent="0.25">
      <c r="A46" s="83">
        <v>193</v>
      </c>
      <c r="B46">
        <v>44</v>
      </c>
      <c r="C46">
        <v>41</v>
      </c>
      <c r="D46" t="s">
        <v>138</v>
      </c>
      <c r="E46" t="str">
        <f>IF(ISNA(MATCH(A46,'ESO zone constants'!$A$3:$A$9950,0)),"","X")</f>
        <v>X</v>
      </c>
    </row>
    <row r="47" spans="1:5" x14ac:dyDescent="0.25">
      <c r="A47" s="83">
        <v>199</v>
      </c>
      <c r="B47">
        <v>45</v>
      </c>
      <c r="C47">
        <v>199</v>
      </c>
      <c r="D47" t="s">
        <v>139</v>
      </c>
      <c r="E47" t="str">
        <f>IF(ISNA(MATCH(A47,'ESO zone constants'!$A$3:$A$9950,0)),"","X")</f>
        <v>X</v>
      </c>
    </row>
    <row r="48" spans="1:5" x14ac:dyDescent="0.25">
      <c r="A48" s="83">
        <v>200</v>
      </c>
      <c r="B48">
        <v>46</v>
      </c>
      <c r="C48">
        <v>199</v>
      </c>
      <c r="D48" t="s">
        <v>140</v>
      </c>
      <c r="E48" t="str">
        <f>IF(ISNA(MATCH(A48,'ESO zone constants'!$A$3:$A$9950,0)),"","X")</f>
        <v>X</v>
      </c>
    </row>
    <row r="49" spans="1:5" x14ac:dyDescent="0.25">
      <c r="A49" s="83">
        <v>201</v>
      </c>
      <c r="B49">
        <v>47</v>
      </c>
      <c r="C49">
        <v>199</v>
      </c>
      <c r="D49" t="s">
        <v>141</v>
      </c>
      <c r="E49" t="str">
        <f>IF(ISNA(MATCH(A49,'ESO zone constants'!$A$3:$A$9950,0)),"","X")</f>
        <v>X</v>
      </c>
    </row>
    <row r="50" spans="1:5" x14ac:dyDescent="0.25">
      <c r="A50" s="83">
        <v>203</v>
      </c>
      <c r="B50">
        <v>48</v>
      </c>
      <c r="C50">
        <v>267</v>
      </c>
      <c r="D50" t="s">
        <v>142</v>
      </c>
      <c r="E50" t="str">
        <f>IF(ISNA(MATCH(A50,'ESO zone constants'!$A$3:$A$9950,0)),"","X")</f>
        <v>X</v>
      </c>
    </row>
    <row r="51" spans="1:5" x14ac:dyDescent="0.25">
      <c r="A51" s="82">
        <v>207</v>
      </c>
      <c r="B51">
        <v>49</v>
      </c>
      <c r="C51">
        <v>208</v>
      </c>
      <c r="D51" t="s">
        <v>143</v>
      </c>
      <c r="E51" t="str">
        <f>IF(ISNA(MATCH(A51,'ESO zone constants'!$A$3:$A$9950,0)),"","X")</f>
        <v>X</v>
      </c>
    </row>
    <row r="52" spans="1:5" x14ac:dyDescent="0.25">
      <c r="A52" s="82">
        <v>208</v>
      </c>
      <c r="B52">
        <v>50</v>
      </c>
      <c r="C52">
        <v>208</v>
      </c>
      <c r="D52" t="s">
        <v>144</v>
      </c>
      <c r="E52" t="str">
        <f>IF(ISNA(MATCH(A52,'ESO zone constants'!$A$3:$A$9950,0)),"","X")</f>
        <v>X</v>
      </c>
    </row>
    <row r="53" spans="1:5" x14ac:dyDescent="0.25">
      <c r="A53" s="82">
        <v>209</v>
      </c>
      <c r="B53">
        <v>51</v>
      </c>
      <c r="C53">
        <v>208</v>
      </c>
      <c r="D53" t="s">
        <v>145</v>
      </c>
      <c r="E53" t="str">
        <f>IF(ISNA(MATCH(A53,'ESO zone constants'!$A$3:$A$9950,0)),"","X")</f>
        <v>X</v>
      </c>
    </row>
    <row r="54" spans="1:5" x14ac:dyDescent="0.25">
      <c r="A54" s="82">
        <v>212</v>
      </c>
      <c r="B54">
        <v>52</v>
      </c>
      <c r="C54">
        <v>57</v>
      </c>
      <c r="D54" t="s">
        <v>146</v>
      </c>
      <c r="E54" t="str">
        <f>IF(ISNA(MATCH(A54,'ESO zone constants'!$A$3:$A$9950,0)),"","X")</f>
        <v>X</v>
      </c>
    </row>
    <row r="55" spans="1:5" x14ac:dyDescent="0.25">
      <c r="A55" s="82">
        <v>213</v>
      </c>
      <c r="B55">
        <v>53</v>
      </c>
      <c r="C55">
        <v>117</v>
      </c>
      <c r="D55" t="s">
        <v>147</v>
      </c>
      <c r="E55" t="str">
        <f>IF(ISNA(MATCH(A55,'ESO zone constants'!$A$3:$A$9950,0)),"","X")</f>
        <v>X</v>
      </c>
    </row>
    <row r="56" spans="1:5" x14ac:dyDescent="0.25">
      <c r="A56" s="82">
        <v>214</v>
      </c>
      <c r="B56">
        <v>54</v>
      </c>
      <c r="C56">
        <v>117</v>
      </c>
      <c r="D56" t="s">
        <v>148</v>
      </c>
      <c r="E56" t="str">
        <f>IF(ISNA(MATCH(A56,'ESO zone constants'!$A$3:$A$9950,0)),"","X")</f>
        <v>X</v>
      </c>
    </row>
    <row r="57" spans="1:5" x14ac:dyDescent="0.25">
      <c r="A57" s="82">
        <v>215</v>
      </c>
      <c r="B57">
        <v>55</v>
      </c>
      <c r="C57">
        <v>117</v>
      </c>
      <c r="D57" t="s">
        <v>149</v>
      </c>
      <c r="E57" t="str">
        <f>IF(ISNA(MATCH(A57,'ESO zone constants'!$A$3:$A$9950,0)),"","X")</f>
        <v>X</v>
      </c>
    </row>
    <row r="58" spans="1:5" x14ac:dyDescent="0.25">
      <c r="A58" s="82">
        <v>216</v>
      </c>
      <c r="B58">
        <v>56</v>
      </c>
      <c r="C58">
        <v>41</v>
      </c>
      <c r="D58" t="s">
        <v>150</v>
      </c>
      <c r="E58" t="str">
        <f>IF(ISNA(MATCH(A58,'ESO zone constants'!$A$3:$A$9950,0)),"","X")</f>
        <v>X</v>
      </c>
    </row>
    <row r="59" spans="1:5" x14ac:dyDescent="0.25">
      <c r="A59" s="83">
        <v>217</v>
      </c>
      <c r="B59">
        <v>57</v>
      </c>
      <c r="C59">
        <v>199</v>
      </c>
      <c r="D59" t="s">
        <v>151</v>
      </c>
      <c r="E59" t="str">
        <f>IF(ISNA(MATCH(A59,'ESO zone constants'!$A$3:$A$9950,0)),"","X")</f>
        <v>X</v>
      </c>
    </row>
    <row r="60" spans="1:5" x14ac:dyDescent="0.25">
      <c r="A60" s="83">
        <v>218</v>
      </c>
      <c r="B60">
        <v>58</v>
      </c>
      <c r="C60">
        <v>267</v>
      </c>
      <c r="D60" t="s">
        <v>152</v>
      </c>
      <c r="E60" t="str">
        <f>IF(ISNA(MATCH(A60,'ESO zone constants'!$A$3:$A$9950,0)),"","X")</f>
        <v>X</v>
      </c>
    </row>
    <row r="61" spans="1:5" x14ac:dyDescent="0.25">
      <c r="A61" s="83">
        <v>219</v>
      </c>
      <c r="B61">
        <v>59</v>
      </c>
      <c r="C61">
        <v>267</v>
      </c>
      <c r="D61" t="s">
        <v>153</v>
      </c>
      <c r="E61" t="str">
        <f>IF(ISNA(MATCH(A61,'ESO zone constants'!$A$3:$A$9950,0)),"","X")</f>
        <v>X</v>
      </c>
    </row>
    <row r="62" spans="1:5" x14ac:dyDescent="0.25">
      <c r="A62" s="83">
        <v>222</v>
      </c>
      <c r="B62">
        <v>60</v>
      </c>
      <c r="C62">
        <v>3</v>
      </c>
      <c r="D62" t="s">
        <v>154</v>
      </c>
      <c r="E62" t="str">
        <f>IF(ISNA(MATCH(A62,'ESO zone constants'!$A$3:$A$9950,0)),"","X")</f>
        <v>X</v>
      </c>
    </row>
    <row r="63" spans="1:5" x14ac:dyDescent="0.25">
      <c r="A63" s="83">
        <v>223</v>
      </c>
      <c r="B63">
        <v>61</v>
      </c>
      <c r="C63">
        <v>3</v>
      </c>
      <c r="D63" t="s">
        <v>155</v>
      </c>
      <c r="E63" t="str">
        <f>IF(ISNA(MATCH(A63,'ESO zone constants'!$A$3:$A$9950,0)),"","X")</f>
        <v>X</v>
      </c>
    </row>
    <row r="64" spans="1:5" x14ac:dyDescent="0.25">
      <c r="A64" s="83">
        <v>224</v>
      </c>
      <c r="B64">
        <v>62</v>
      </c>
      <c r="C64">
        <v>20</v>
      </c>
      <c r="D64" t="s">
        <v>156</v>
      </c>
      <c r="E64" t="str">
        <f>IF(ISNA(MATCH(A64,'ESO zone constants'!$A$3:$A$9950,0)),"","X")</f>
        <v>X</v>
      </c>
    </row>
    <row r="65" spans="1:5" x14ac:dyDescent="0.25">
      <c r="A65" s="83">
        <v>227</v>
      </c>
      <c r="B65">
        <v>63</v>
      </c>
      <c r="C65">
        <v>92</v>
      </c>
      <c r="D65" t="s">
        <v>157</v>
      </c>
      <c r="E65" t="str">
        <f>IF(ISNA(MATCH(A65,'ESO zone constants'!$A$3:$A$9950,0)),"","X")</f>
        <v>X</v>
      </c>
    </row>
    <row r="66" spans="1:5" x14ac:dyDescent="0.25">
      <c r="A66" s="83">
        <v>228</v>
      </c>
      <c r="B66">
        <v>64</v>
      </c>
      <c r="C66">
        <v>92</v>
      </c>
      <c r="D66" t="s">
        <v>158</v>
      </c>
      <c r="E66" t="str">
        <f>IF(ISNA(MATCH(A66,'ESO zone constants'!$A$3:$A$9950,0)),"","X")</f>
        <v>X</v>
      </c>
    </row>
    <row r="67" spans="1:5" x14ac:dyDescent="0.25">
      <c r="A67" s="83">
        <v>229</v>
      </c>
      <c r="B67">
        <v>65</v>
      </c>
      <c r="C67">
        <v>92</v>
      </c>
      <c r="D67" t="s">
        <v>159</v>
      </c>
      <c r="E67" t="str">
        <f>IF(ISNA(MATCH(A67,'ESO zone constants'!$A$3:$A$9950,0)),"","X")</f>
        <v>X</v>
      </c>
    </row>
    <row r="68" spans="1:5" x14ac:dyDescent="0.25">
      <c r="A68" s="83">
        <v>231</v>
      </c>
      <c r="B68">
        <v>66</v>
      </c>
      <c r="C68">
        <v>92</v>
      </c>
      <c r="D68" t="s">
        <v>160</v>
      </c>
      <c r="E68" t="str">
        <f>IF(ISNA(MATCH(A68,'ESO zone constants'!$A$3:$A$9950,0)),"","X")</f>
        <v>X</v>
      </c>
    </row>
    <row r="69" spans="1:5" x14ac:dyDescent="0.25">
      <c r="A69" s="83">
        <v>232</v>
      </c>
      <c r="B69">
        <v>67</v>
      </c>
      <c r="C69">
        <v>117</v>
      </c>
      <c r="D69" t="s">
        <v>161</v>
      </c>
      <c r="E69" t="str">
        <f>IF(ISNA(MATCH(A69,'ESO zone constants'!$A$3:$A$9950,0)),"","X")</f>
        <v>X</v>
      </c>
    </row>
    <row r="70" spans="1:5" x14ac:dyDescent="0.25">
      <c r="A70" s="83">
        <v>233</v>
      </c>
      <c r="B70">
        <v>68</v>
      </c>
      <c r="C70">
        <v>117</v>
      </c>
      <c r="D70" t="s">
        <v>162</v>
      </c>
      <c r="E70" t="str">
        <f>IF(ISNA(MATCH(A70,'ESO zone constants'!$A$3:$A$9950,0)),"","X")</f>
        <v>X</v>
      </c>
    </row>
    <row r="71" spans="1:5" x14ac:dyDescent="0.25">
      <c r="A71" s="83">
        <v>234</v>
      </c>
      <c r="B71">
        <v>69</v>
      </c>
      <c r="C71">
        <v>117</v>
      </c>
      <c r="D71" t="s">
        <v>163</v>
      </c>
      <c r="E71" t="str">
        <f>IF(ISNA(MATCH(A71,'ESO zone constants'!$A$3:$A$9950,0)),"","X")</f>
        <v>X</v>
      </c>
    </row>
    <row r="72" spans="1:5" x14ac:dyDescent="0.25">
      <c r="A72" s="83">
        <v>235</v>
      </c>
      <c r="B72">
        <v>70</v>
      </c>
      <c r="C72">
        <v>117</v>
      </c>
      <c r="D72" t="s">
        <v>164</v>
      </c>
      <c r="E72" t="str">
        <f>IF(ISNA(MATCH(A72,'ESO zone constants'!$A$3:$A$9950,0)),"","X")</f>
        <v>X</v>
      </c>
    </row>
    <row r="73" spans="1:5" x14ac:dyDescent="0.25">
      <c r="A73" s="83">
        <v>236</v>
      </c>
      <c r="B73">
        <v>71</v>
      </c>
      <c r="C73">
        <v>117</v>
      </c>
      <c r="D73" t="s">
        <v>165</v>
      </c>
      <c r="E73" t="str">
        <f>IF(ISNA(MATCH(A73,'ESO zone constants'!$A$3:$A$9950,0)),"","X")</f>
        <v>X</v>
      </c>
    </row>
    <row r="74" spans="1:5" x14ac:dyDescent="0.25">
      <c r="A74" s="83">
        <v>237</v>
      </c>
      <c r="B74">
        <v>72</v>
      </c>
      <c r="C74">
        <v>104</v>
      </c>
      <c r="D74" t="s">
        <v>166</v>
      </c>
      <c r="E74" t="str">
        <f>IF(ISNA(MATCH(A74,'ESO zone constants'!$A$3:$A$9950,0)),"","X")</f>
        <v>X</v>
      </c>
    </row>
    <row r="75" spans="1:5" x14ac:dyDescent="0.25">
      <c r="A75" s="83">
        <v>238</v>
      </c>
      <c r="B75">
        <v>73</v>
      </c>
      <c r="C75">
        <v>104</v>
      </c>
      <c r="D75" t="s">
        <v>167</v>
      </c>
      <c r="E75" t="str">
        <f>IF(ISNA(MATCH(A75,'ESO zone constants'!$A$3:$A$9950,0)),"","X")</f>
        <v>X</v>
      </c>
    </row>
    <row r="76" spans="1:5" x14ac:dyDescent="0.25">
      <c r="A76" s="83">
        <v>239</v>
      </c>
      <c r="B76">
        <v>74</v>
      </c>
      <c r="C76">
        <v>104</v>
      </c>
      <c r="D76" t="s">
        <v>168</v>
      </c>
      <c r="E76" t="str">
        <f>IF(ISNA(MATCH(A76,'ESO zone constants'!$A$3:$A$9950,0)),"","X")</f>
        <v>X</v>
      </c>
    </row>
    <row r="77" spans="1:5" x14ac:dyDescent="0.25">
      <c r="A77" s="83">
        <v>241</v>
      </c>
      <c r="B77">
        <v>75</v>
      </c>
      <c r="C77">
        <v>41</v>
      </c>
      <c r="D77" t="s">
        <v>169</v>
      </c>
      <c r="E77" t="str">
        <f>IF(ISNA(MATCH(A77,'ESO zone constants'!$A$3:$A$9950,0)),"","X")</f>
        <v>X</v>
      </c>
    </row>
    <row r="78" spans="1:5" x14ac:dyDescent="0.25">
      <c r="A78" s="83">
        <v>242</v>
      </c>
      <c r="B78">
        <v>76</v>
      </c>
      <c r="C78">
        <v>41</v>
      </c>
      <c r="D78" t="s">
        <v>170</v>
      </c>
      <c r="E78" t="str">
        <f>IF(ISNA(MATCH(A78,'ESO zone constants'!$A$3:$A$9950,0)),"","X")</f>
        <v>X</v>
      </c>
    </row>
    <row r="79" spans="1:5" x14ac:dyDescent="0.25">
      <c r="A79" s="83">
        <v>243</v>
      </c>
      <c r="B79">
        <v>77</v>
      </c>
      <c r="C79">
        <v>41</v>
      </c>
      <c r="D79" t="s">
        <v>171</v>
      </c>
      <c r="E79" t="str">
        <f>IF(ISNA(MATCH(A79,'ESO zone constants'!$A$3:$A$9950,0)),"","X")</f>
        <v>X</v>
      </c>
    </row>
    <row r="80" spans="1:5" x14ac:dyDescent="0.25">
      <c r="A80" s="83">
        <v>245</v>
      </c>
      <c r="B80">
        <v>78</v>
      </c>
      <c r="C80">
        <v>41</v>
      </c>
      <c r="D80" t="s">
        <v>172</v>
      </c>
      <c r="E80" t="str">
        <f>IF(ISNA(MATCH(A80,'ESO zone constants'!$A$3:$A$9950,0)),"","X")</f>
        <v>X</v>
      </c>
    </row>
    <row r="81" spans="1:5" x14ac:dyDescent="0.25">
      <c r="A81" s="83">
        <v>246</v>
      </c>
      <c r="B81">
        <v>79</v>
      </c>
      <c r="C81">
        <v>41</v>
      </c>
      <c r="D81" t="s">
        <v>173</v>
      </c>
      <c r="E81" t="str">
        <f>IF(ISNA(MATCH(A81,'ESO zone constants'!$A$3:$A$9950,0)),"","X")</f>
        <v>X</v>
      </c>
    </row>
    <row r="82" spans="1:5" x14ac:dyDescent="0.25">
      <c r="A82" s="83">
        <v>247</v>
      </c>
      <c r="B82">
        <v>80</v>
      </c>
      <c r="C82">
        <v>41</v>
      </c>
      <c r="D82" t="s">
        <v>174</v>
      </c>
      <c r="E82" t="str">
        <f>IF(ISNA(MATCH(A82,'ESO zone constants'!$A$3:$A$9950,0)),"","X")</f>
        <v>X</v>
      </c>
    </row>
    <row r="83" spans="1:5" x14ac:dyDescent="0.25">
      <c r="A83" s="83">
        <v>248</v>
      </c>
      <c r="B83">
        <v>81</v>
      </c>
      <c r="C83">
        <v>57</v>
      </c>
      <c r="D83" t="s">
        <v>175</v>
      </c>
      <c r="E83" t="str">
        <f>IF(ISNA(MATCH(A83,'ESO zone constants'!$A$3:$A$9950,0)),"","X")</f>
        <v>X</v>
      </c>
    </row>
    <row r="84" spans="1:5" x14ac:dyDescent="0.25">
      <c r="A84" s="83">
        <v>249</v>
      </c>
      <c r="B84">
        <v>82</v>
      </c>
      <c r="C84">
        <v>57</v>
      </c>
      <c r="D84" t="s">
        <v>176</v>
      </c>
      <c r="E84" t="str">
        <f>IF(ISNA(MATCH(A84,'ESO zone constants'!$A$3:$A$9950,0)),"","X")</f>
        <v>X</v>
      </c>
    </row>
    <row r="85" spans="1:5" x14ac:dyDescent="0.25">
      <c r="A85" s="82">
        <v>250</v>
      </c>
      <c r="B85">
        <v>83</v>
      </c>
      <c r="C85">
        <v>57</v>
      </c>
      <c r="D85" t="s">
        <v>177</v>
      </c>
      <c r="E85" t="str">
        <f>IF(ISNA(MATCH(A85,'ESO zone constants'!$A$3:$A$9950,0)),"","X")</f>
        <v>X</v>
      </c>
    </row>
    <row r="86" spans="1:5" x14ac:dyDescent="0.25">
      <c r="A86" s="82">
        <v>252</v>
      </c>
      <c r="B86">
        <v>84</v>
      </c>
      <c r="C86">
        <v>57</v>
      </c>
      <c r="D86" t="s">
        <v>178</v>
      </c>
      <c r="E86" t="str">
        <f>IF(ISNA(MATCH(A86,'ESO zone constants'!$A$3:$A$9950,0)),"","X")</f>
        <v>X</v>
      </c>
    </row>
    <row r="87" spans="1:5" x14ac:dyDescent="0.25">
      <c r="A87" s="82">
        <v>253</v>
      </c>
      <c r="B87">
        <v>85</v>
      </c>
      <c r="C87">
        <v>57</v>
      </c>
      <c r="D87" t="s">
        <v>179</v>
      </c>
      <c r="E87" t="str">
        <f>IF(ISNA(MATCH(A87,'ESO zone constants'!$A$3:$A$9950,0)),"","X")</f>
        <v>X</v>
      </c>
    </row>
    <row r="88" spans="1:5" x14ac:dyDescent="0.25">
      <c r="A88" s="82">
        <v>254</v>
      </c>
      <c r="B88">
        <v>86</v>
      </c>
      <c r="C88">
        <v>57</v>
      </c>
      <c r="D88" t="s">
        <v>180</v>
      </c>
      <c r="E88" t="str">
        <f>IF(ISNA(MATCH(A88,'ESO zone constants'!$A$3:$A$9950,0)),"","X")</f>
        <v>X</v>
      </c>
    </row>
    <row r="89" spans="1:5" x14ac:dyDescent="0.25">
      <c r="A89" s="82">
        <v>255</v>
      </c>
      <c r="B89">
        <v>87</v>
      </c>
      <c r="C89">
        <v>57</v>
      </c>
      <c r="D89" t="s">
        <v>181</v>
      </c>
      <c r="E89" t="str">
        <f>IF(ISNA(MATCH(A89,'ESO zone constants'!$A$3:$A$9950,0)),"","X")</f>
        <v>X</v>
      </c>
    </row>
    <row r="90" spans="1:5" x14ac:dyDescent="0.25">
      <c r="A90" s="82">
        <v>256</v>
      </c>
      <c r="B90">
        <v>88</v>
      </c>
      <c r="C90">
        <v>3</v>
      </c>
      <c r="D90" t="s">
        <v>182</v>
      </c>
      <c r="E90" t="str">
        <f>IF(ISNA(MATCH(A90,'ESO zone constants'!$A$3:$A$9950,0)),"","X")</f>
        <v>X</v>
      </c>
    </row>
    <row r="91" spans="1:5" x14ac:dyDescent="0.25">
      <c r="A91" s="82">
        <v>257</v>
      </c>
      <c r="B91">
        <v>89</v>
      </c>
      <c r="C91">
        <v>103</v>
      </c>
      <c r="D91" t="s">
        <v>183</v>
      </c>
      <c r="E91" t="str">
        <f>IF(ISNA(MATCH(A91,'ESO zone constants'!$A$3:$A$9950,0)),"","X")</f>
        <v>X</v>
      </c>
    </row>
    <row r="92" spans="1:5" x14ac:dyDescent="0.25">
      <c r="A92" s="82">
        <v>258</v>
      </c>
      <c r="B92">
        <v>90</v>
      </c>
      <c r="C92">
        <v>103</v>
      </c>
      <c r="D92" t="s">
        <v>184</v>
      </c>
      <c r="E92" t="str">
        <f>IF(ISNA(MATCH(A92,'ESO zone constants'!$A$3:$A$9950,0)),"","X")</f>
        <v>X</v>
      </c>
    </row>
    <row r="93" spans="1:5" x14ac:dyDescent="0.25">
      <c r="A93" s="82">
        <v>259</v>
      </c>
      <c r="B93">
        <v>91</v>
      </c>
      <c r="C93">
        <v>103</v>
      </c>
      <c r="D93" t="s">
        <v>185</v>
      </c>
      <c r="E93" t="str">
        <f>IF(ISNA(MATCH(A93,'ESO zone constants'!$A$3:$A$9950,0)),"","X")</f>
        <v>X</v>
      </c>
    </row>
    <row r="94" spans="1:5" x14ac:dyDescent="0.25">
      <c r="A94" s="82">
        <v>260</v>
      </c>
      <c r="B94">
        <v>92</v>
      </c>
      <c r="C94">
        <v>101</v>
      </c>
      <c r="D94" t="s">
        <v>186</v>
      </c>
      <c r="E94" t="str">
        <f>IF(ISNA(MATCH(A94,'ESO zone constants'!$A$3:$A$9950,0)),"","X")</f>
        <v>X</v>
      </c>
    </row>
    <row r="95" spans="1:5" x14ac:dyDescent="0.25">
      <c r="A95" s="82">
        <v>261</v>
      </c>
      <c r="B95">
        <v>93</v>
      </c>
      <c r="C95">
        <v>101</v>
      </c>
      <c r="D95" t="s">
        <v>187</v>
      </c>
      <c r="E95" t="str">
        <f>IF(ISNA(MATCH(A95,'ESO zone constants'!$A$3:$A$9950,0)),"","X")</f>
        <v>X</v>
      </c>
    </row>
    <row r="96" spans="1:5" x14ac:dyDescent="0.25">
      <c r="A96" s="82">
        <v>262</v>
      </c>
      <c r="B96">
        <v>94</v>
      </c>
      <c r="C96">
        <v>101</v>
      </c>
      <c r="D96" t="s">
        <v>188</v>
      </c>
      <c r="E96" t="str">
        <f>IF(ISNA(MATCH(A96,'ESO zone constants'!$A$3:$A$9950,0)),"","X")</f>
        <v>X</v>
      </c>
    </row>
    <row r="97" spans="1:5" x14ac:dyDescent="0.25">
      <c r="A97" s="82">
        <v>263</v>
      </c>
      <c r="B97">
        <v>95</v>
      </c>
      <c r="C97">
        <v>101</v>
      </c>
      <c r="D97" t="s">
        <v>189</v>
      </c>
      <c r="E97" t="str">
        <f>IF(ISNA(MATCH(A97,'ESO zone constants'!$A$3:$A$9950,0)),"","X")</f>
        <v>X</v>
      </c>
    </row>
    <row r="98" spans="1:5" x14ac:dyDescent="0.25">
      <c r="A98" s="82">
        <v>264</v>
      </c>
      <c r="B98">
        <v>96</v>
      </c>
      <c r="C98">
        <v>101</v>
      </c>
      <c r="D98" t="s">
        <v>190</v>
      </c>
      <c r="E98" t="str">
        <f>IF(ISNA(MATCH(A98,'ESO zone constants'!$A$3:$A$9950,0)),"","X")</f>
        <v>X</v>
      </c>
    </row>
    <row r="99" spans="1:5" x14ac:dyDescent="0.25">
      <c r="A99" s="82">
        <v>265</v>
      </c>
      <c r="B99">
        <v>97</v>
      </c>
      <c r="C99">
        <v>101</v>
      </c>
      <c r="D99" t="s">
        <v>191</v>
      </c>
      <c r="E99" t="str">
        <f>IF(ISNA(MATCH(A99,'ESO zone constants'!$A$3:$A$9950,0)),"","X")</f>
        <v>X</v>
      </c>
    </row>
    <row r="100" spans="1:5" x14ac:dyDescent="0.25">
      <c r="A100" s="82">
        <v>266</v>
      </c>
      <c r="B100">
        <v>98</v>
      </c>
      <c r="C100">
        <v>101</v>
      </c>
      <c r="D100" t="s">
        <v>192</v>
      </c>
      <c r="E100" t="str">
        <f>IF(ISNA(MATCH(A100,'ESO zone constants'!$A$3:$A$9950,0)),"","X")</f>
        <v>X</v>
      </c>
    </row>
    <row r="101" spans="1:5" x14ac:dyDescent="0.25">
      <c r="A101" s="82">
        <v>267</v>
      </c>
      <c r="B101">
        <v>99</v>
      </c>
      <c r="C101">
        <v>267</v>
      </c>
      <c r="D101" t="s">
        <v>193</v>
      </c>
      <c r="E101" t="str">
        <f>IF(ISNA(MATCH(A101,'ESO zone constants'!$A$3:$A$9950,0)),"","X")</f>
        <v>X</v>
      </c>
    </row>
    <row r="102" spans="1:5" x14ac:dyDescent="0.25">
      <c r="A102" s="82">
        <v>268</v>
      </c>
      <c r="B102">
        <v>100</v>
      </c>
      <c r="C102">
        <v>58</v>
      </c>
      <c r="D102" t="s">
        <v>194</v>
      </c>
      <c r="E102" t="str">
        <f>IF(ISNA(MATCH(A102,'ESO zone constants'!$A$3:$A$9950,0)),"","X")</f>
        <v>X</v>
      </c>
    </row>
    <row r="103" spans="1:5" x14ac:dyDescent="0.25">
      <c r="A103" s="82">
        <v>269</v>
      </c>
      <c r="B103">
        <v>101</v>
      </c>
      <c r="C103">
        <v>58</v>
      </c>
      <c r="D103" t="s">
        <v>195</v>
      </c>
      <c r="E103" t="str">
        <f>IF(ISNA(MATCH(A103,'ESO zone constants'!$A$3:$A$9950,0)),"","X")</f>
        <v>X</v>
      </c>
    </row>
    <row r="104" spans="1:5" x14ac:dyDescent="0.25">
      <c r="A104" s="82">
        <v>270</v>
      </c>
      <c r="B104">
        <v>102</v>
      </c>
      <c r="C104">
        <v>117</v>
      </c>
      <c r="D104" t="s">
        <v>196</v>
      </c>
      <c r="E104" t="str">
        <f>IF(ISNA(MATCH(A104,'ESO zone constants'!$A$3:$A$9950,0)),"","X")</f>
        <v>X</v>
      </c>
    </row>
    <row r="105" spans="1:5" x14ac:dyDescent="0.25">
      <c r="A105" s="82">
        <v>271</v>
      </c>
      <c r="B105">
        <v>103</v>
      </c>
      <c r="C105">
        <v>117</v>
      </c>
      <c r="D105" t="s">
        <v>197</v>
      </c>
      <c r="E105" t="str">
        <f>IF(ISNA(MATCH(A105,'ESO zone constants'!$A$3:$A$9950,0)),"","X")</f>
        <v>X</v>
      </c>
    </row>
    <row r="106" spans="1:5" x14ac:dyDescent="0.25">
      <c r="A106" s="82">
        <v>272</v>
      </c>
      <c r="B106">
        <v>104</v>
      </c>
      <c r="C106">
        <v>117</v>
      </c>
      <c r="D106" t="s">
        <v>198</v>
      </c>
      <c r="E106" t="str">
        <f>IF(ISNA(MATCH(A106,'ESO zone constants'!$A$3:$A$9950,0)),"","X")</f>
        <v>X</v>
      </c>
    </row>
    <row r="107" spans="1:5" x14ac:dyDescent="0.25">
      <c r="A107" s="82">
        <v>273</v>
      </c>
      <c r="B107">
        <v>105</v>
      </c>
      <c r="C107">
        <v>117</v>
      </c>
      <c r="D107" t="s">
        <v>199</v>
      </c>
      <c r="E107" t="str">
        <f>IF(ISNA(MATCH(A107,'ESO zone constants'!$A$3:$A$9950,0)),"","X")</f>
        <v>X</v>
      </c>
    </row>
    <row r="108" spans="1:5" x14ac:dyDescent="0.25">
      <c r="A108" s="82">
        <v>274</v>
      </c>
      <c r="B108">
        <v>106</v>
      </c>
      <c r="C108">
        <v>117</v>
      </c>
      <c r="D108" t="s">
        <v>200</v>
      </c>
      <c r="E108" t="str">
        <f>IF(ISNA(MATCH(A108,'ESO zone constants'!$A$3:$A$9950,0)),"","X")</f>
        <v>X</v>
      </c>
    </row>
    <row r="109" spans="1:5" x14ac:dyDescent="0.25">
      <c r="A109" s="82">
        <v>275</v>
      </c>
      <c r="B109">
        <v>107</v>
      </c>
      <c r="C109">
        <v>117</v>
      </c>
      <c r="D109" t="s">
        <v>201</v>
      </c>
      <c r="E109" t="str">
        <f>IF(ISNA(MATCH(A109,'ESO zone constants'!$A$3:$A$9950,0)),"","X")</f>
        <v>X</v>
      </c>
    </row>
    <row r="110" spans="1:5" x14ac:dyDescent="0.25">
      <c r="A110" s="82">
        <v>279</v>
      </c>
      <c r="B110">
        <v>108</v>
      </c>
      <c r="C110">
        <v>279</v>
      </c>
      <c r="D110" t="s">
        <v>202</v>
      </c>
      <c r="E110" t="str">
        <f>IF(ISNA(MATCH(A110,'ESO zone constants'!$A$3:$A$9950,0)),"","X")</f>
        <v>X</v>
      </c>
    </row>
    <row r="111" spans="1:5" x14ac:dyDescent="0.25">
      <c r="A111" s="82">
        <v>280</v>
      </c>
      <c r="B111">
        <v>109</v>
      </c>
      <c r="C111">
        <v>280</v>
      </c>
      <c r="D111" t="s">
        <v>203</v>
      </c>
      <c r="E111" t="str">
        <f>IF(ISNA(MATCH(A111,'ESO zone constants'!$A$3:$A$9950,0)),"","X")</f>
        <v>X</v>
      </c>
    </row>
    <row r="112" spans="1:5" x14ac:dyDescent="0.25">
      <c r="A112" s="82">
        <v>281</v>
      </c>
      <c r="B112">
        <v>110</v>
      </c>
      <c r="C112">
        <v>281</v>
      </c>
      <c r="D112" t="s">
        <v>204</v>
      </c>
      <c r="E112" t="str">
        <f>IF(ISNA(MATCH(A112,'ESO zone constants'!$A$3:$A$9950,0)),"","X")</f>
        <v>X</v>
      </c>
    </row>
    <row r="113" spans="1:5" x14ac:dyDescent="0.25">
      <c r="A113" s="82">
        <v>283</v>
      </c>
      <c r="B113">
        <v>111</v>
      </c>
      <c r="C113">
        <v>41</v>
      </c>
      <c r="D113" t="s">
        <v>51</v>
      </c>
      <c r="E113" t="str">
        <f>IF(ISNA(MATCH(A113,'ESO zone constants'!$A$3:$A$9950,0)),"","X")</f>
        <v>X</v>
      </c>
    </row>
    <row r="114" spans="1:5" x14ac:dyDescent="0.25">
      <c r="A114" s="82">
        <v>284</v>
      </c>
      <c r="B114">
        <v>112</v>
      </c>
      <c r="C114">
        <v>3</v>
      </c>
      <c r="D114" t="s">
        <v>205</v>
      </c>
      <c r="E114" t="str">
        <f>IF(ISNA(MATCH(A114,'ESO zone constants'!$A$3:$A$9950,0)),"","X")</f>
        <v>X</v>
      </c>
    </row>
    <row r="115" spans="1:5" x14ac:dyDescent="0.25">
      <c r="A115" s="83">
        <v>287</v>
      </c>
      <c r="B115">
        <v>113</v>
      </c>
      <c r="C115">
        <v>41</v>
      </c>
      <c r="D115" t="s">
        <v>206</v>
      </c>
      <c r="E115" t="str">
        <f>IF(ISNA(MATCH(A115,'ESO zone constants'!$A$3:$A$9950,0)),"","X")</f>
        <v>X</v>
      </c>
    </row>
    <row r="116" spans="1:5" x14ac:dyDescent="0.25">
      <c r="A116" s="83">
        <v>288</v>
      </c>
      <c r="B116">
        <v>114</v>
      </c>
      <c r="C116">
        <v>41</v>
      </c>
      <c r="D116" t="s">
        <v>207</v>
      </c>
      <c r="E116" t="str">
        <f>IF(ISNA(MATCH(A116,'ESO zone constants'!$A$3:$A$9950,0)),"","X")</f>
        <v>X</v>
      </c>
    </row>
    <row r="117" spans="1:5" x14ac:dyDescent="0.25">
      <c r="A117" s="82">
        <v>289</v>
      </c>
      <c r="B117">
        <v>115</v>
      </c>
      <c r="C117">
        <v>41</v>
      </c>
      <c r="D117" t="s">
        <v>208</v>
      </c>
      <c r="E117" t="str">
        <f>IF(ISNA(MATCH(A117,'ESO zone constants'!$A$3:$A$9950,0)),"","X")</f>
        <v>X</v>
      </c>
    </row>
    <row r="118" spans="1:5" x14ac:dyDescent="0.25">
      <c r="A118" s="82">
        <v>290</v>
      </c>
      <c r="B118">
        <v>116</v>
      </c>
      <c r="C118">
        <v>41</v>
      </c>
      <c r="D118" t="s">
        <v>209</v>
      </c>
      <c r="E118" t="str">
        <f>IF(ISNA(MATCH(A118,'ESO zone constants'!$A$3:$A$9950,0)),"","X")</f>
        <v>X</v>
      </c>
    </row>
    <row r="119" spans="1:5" x14ac:dyDescent="0.25">
      <c r="A119" s="82">
        <v>291</v>
      </c>
      <c r="B119">
        <v>117</v>
      </c>
      <c r="C119">
        <v>41</v>
      </c>
      <c r="D119" t="s">
        <v>210</v>
      </c>
      <c r="E119" t="str">
        <f>IF(ISNA(MATCH(A119,'ESO zone constants'!$A$3:$A$9950,0)),"","X")</f>
        <v>X</v>
      </c>
    </row>
    <row r="120" spans="1:5" x14ac:dyDescent="0.25">
      <c r="A120" s="83">
        <v>296</v>
      </c>
      <c r="B120">
        <v>118</v>
      </c>
      <c r="C120">
        <v>41</v>
      </c>
      <c r="D120" t="s">
        <v>211</v>
      </c>
      <c r="E120" t="str">
        <f>IF(ISNA(MATCH(A120,'ESO zone constants'!$A$3:$A$9950,0)),"","X")</f>
        <v>X</v>
      </c>
    </row>
    <row r="121" spans="1:5" x14ac:dyDescent="0.25">
      <c r="A121" s="83">
        <v>306</v>
      </c>
      <c r="B121">
        <v>119</v>
      </c>
      <c r="C121">
        <v>57</v>
      </c>
      <c r="D121" t="s">
        <v>212</v>
      </c>
      <c r="E121" t="str">
        <f>IF(ISNA(MATCH(A121,'ESO zone constants'!$A$3:$A$9950,0)),"","X")</f>
        <v>X</v>
      </c>
    </row>
    <row r="122" spans="1:5" x14ac:dyDescent="0.25">
      <c r="A122" s="83">
        <v>308</v>
      </c>
      <c r="B122">
        <v>120</v>
      </c>
      <c r="C122">
        <v>104</v>
      </c>
      <c r="D122" t="s">
        <v>213</v>
      </c>
      <c r="E122" t="str">
        <f>IF(ISNA(MATCH(A122,'ESO zone constants'!$A$3:$A$9950,0)),"","X")</f>
        <v>X</v>
      </c>
    </row>
    <row r="123" spans="1:5" x14ac:dyDescent="0.25">
      <c r="A123" s="83">
        <v>309</v>
      </c>
      <c r="B123">
        <v>121</v>
      </c>
      <c r="C123">
        <v>3</v>
      </c>
      <c r="D123" t="s">
        <v>214</v>
      </c>
      <c r="E123" t="str">
        <f>IF(ISNA(MATCH(A123,'ESO zone constants'!$A$3:$A$9950,0)),"","X")</f>
        <v>X</v>
      </c>
    </row>
    <row r="124" spans="1:5" x14ac:dyDescent="0.25">
      <c r="A124" s="83">
        <v>310</v>
      </c>
      <c r="B124">
        <v>122</v>
      </c>
      <c r="C124">
        <v>3</v>
      </c>
      <c r="D124" t="s">
        <v>215</v>
      </c>
      <c r="E124" t="str">
        <f>IF(ISNA(MATCH(A124,'ESO zone constants'!$A$3:$A$9950,0)),"","X")</f>
        <v>X</v>
      </c>
    </row>
    <row r="125" spans="1:5" x14ac:dyDescent="0.25">
      <c r="A125" s="83">
        <v>311</v>
      </c>
      <c r="B125">
        <v>123</v>
      </c>
      <c r="C125">
        <v>3</v>
      </c>
      <c r="D125" t="s">
        <v>216</v>
      </c>
      <c r="E125" t="str">
        <f>IF(ISNA(MATCH(A125,'ESO zone constants'!$A$3:$A$9950,0)),"","X")</f>
        <v>X</v>
      </c>
    </row>
    <row r="126" spans="1:5" x14ac:dyDescent="0.25">
      <c r="A126" s="83">
        <v>312</v>
      </c>
      <c r="B126">
        <v>124</v>
      </c>
      <c r="C126">
        <v>3</v>
      </c>
      <c r="D126" t="s">
        <v>217</v>
      </c>
      <c r="E126" t="str">
        <f>IF(ISNA(MATCH(A126,'ESO zone constants'!$A$3:$A$9950,0)),"","X")</f>
        <v>X</v>
      </c>
    </row>
    <row r="127" spans="1:5" x14ac:dyDescent="0.25">
      <c r="A127" s="83">
        <v>313</v>
      </c>
      <c r="B127">
        <v>125</v>
      </c>
      <c r="C127">
        <v>3</v>
      </c>
      <c r="D127" t="s">
        <v>218</v>
      </c>
      <c r="E127" t="str">
        <f>IF(ISNA(MATCH(A127,'ESO zone constants'!$A$3:$A$9950,0)),"","X")</f>
        <v>X</v>
      </c>
    </row>
    <row r="128" spans="1:5" x14ac:dyDescent="0.25">
      <c r="A128" s="83">
        <v>314</v>
      </c>
      <c r="B128">
        <v>126</v>
      </c>
      <c r="C128">
        <v>3</v>
      </c>
      <c r="D128" t="s">
        <v>219</v>
      </c>
      <c r="E128" t="str">
        <f>IF(ISNA(MATCH(A128,'ESO zone constants'!$A$3:$A$9950,0)),"","X")</f>
        <v>X</v>
      </c>
    </row>
    <row r="129" spans="1:5" x14ac:dyDescent="0.25">
      <c r="A129" s="83">
        <v>315</v>
      </c>
      <c r="B129">
        <v>127</v>
      </c>
      <c r="C129">
        <v>19</v>
      </c>
      <c r="D129" t="s">
        <v>220</v>
      </c>
      <c r="E129" t="str">
        <f>IF(ISNA(MATCH(A129,'ESO zone constants'!$A$3:$A$9950,0)),"","X")</f>
        <v>X</v>
      </c>
    </row>
    <row r="130" spans="1:5" x14ac:dyDescent="0.25">
      <c r="A130" s="83">
        <v>316</v>
      </c>
      <c r="B130">
        <v>128</v>
      </c>
      <c r="C130">
        <v>19</v>
      </c>
      <c r="D130" t="s">
        <v>221</v>
      </c>
      <c r="E130" t="str">
        <f>IF(ISNA(MATCH(A130,'ESO zone constants'!$A$3:$A$9950,0)),"","X")</f>
        <v>X</v>
      </c>
    </row>
    <row r="131" spans="1:5" x14ac:dyDescent="0.25">
      <c r="A131" s="83">
        <v>317</v>
      </c>
      <c r="B131">
        <v>129</v>
      </c>
      <c r="C131">
        <v>19</v>
      </c>
      <c r="D131" t="s">
        <v>222</v>
      </c>
      <c r="E131" t="str">
        <f>IF(ISNA(MATCH(A131,'ESO zone constants'!$A$3:$A$9950,0)),"","X")</f>
        <v>X</v>
      </c>
    </row>
    <row r="132" spans="1:5" x14ac:dyDescent="0.25">
      <c r="A132" s="83">
        <v>318</v>
      </c>
      <c r="B132">
        <v>130</v>
      </c>
      <c r="C132">
        <v>19</v>
      </c>
      <c r="D132" t="s">
        <v>223</v>
      </c>
      <c r="E132" t="str">
        <f>IF(ISNA(MATCH(A132,'ESO zone constants'!$A$3:$A$9950,0)),"","X")</f>
        <v>X</v>
      </c>
    </row>
    <row r="133" spans="1:5" x14ac:dyDescent="0.25">
      <c r="A133" s="82">
        <v>319</v>
      </c>
      <c r="B133">
        <v>131</v>
      </c>
      <c r="C133">
        <v>19</v>
      </c>
      <c r="D133" t="s">
        <v>224</v>
      </c>
      <c r="E133" t="str">
        <f>IF(ISNA(MATCH(A133,'ESO zone constants'!$A$3:$A$9950,0)),"","X")</f>
        <v>X</v>
      </c>
    </row>
    <row r="134" spans="1:5" x14ac:dyDescent="0.25">
      <c r="A134" s="82">
        <v>320</v>
      </c>
      <c r="B134">
        <v>132</v>
      </c>
      <c r="C134">
        <v>19</v>
      </c>
      <c r="D134" t="s">
        <v>225</v>
      </c>
      <c r="E134" t="str">
        <f>IF(ISNA(MATCH(A134,'ESO zone constants'!$A$3:$A$9950,0)),"","X")</f>
        <v>X</v>
      </c>
    </row>
    <row r="135" spans="1:5" x14ac:dyDescent="0.25">
      <c r="A135" s="82">
        <v>321</v>
      </c>
      <c r="B135">
        <v>133</v>
      </c>
      <c r="C135">
        <v>20</v>
      </c>
      <c r="D135" t="s">
        <v>226</v>
      </c>
      <c r="E135" t="str">
        <f>IF(ISNA(MATCH(A135,'ESO zone constants'!$A$3:$A$9950,0)),"","X")</f>
        <v>X</v>
      </c>
    </row>
    <row r="136" spans="1:5" x14ac:dyDescent="0.25">
      <c r="A136" s="82">
        <v>322</v>
      </c>
      <c r="B136">
        <v>134</v>
      </c>
      <c r="C136">
        <v>20</v>
      </c>
      <c r="D136" t="s">
        <v>227</v>
      </c>
      <c r="E136" t="str">
        <f>IF(ISNA(MATCH(A136,'ESO zone constants'!$A$3:$A$9950,0)),"","X")</f>
        <v>X</v>
      </c>
    </row>
    <row r="137" spans="1:5" x14ac:dyDescent="0.25">
      <c r="A137" s="82">
        <v>323</v>
      </c>
      <c r="B137">
        <v>135</v>
      </c>
      <c r="C137">
        <v>20</v>
      </c>
      <c r="D137" t="s">
        <v>228</v>
      </c>
      <c r="E137" t="str">
        <f>IF(ISNA(MATCH(A137,'ESO zone constants'!$A$3:$A$9950,0)),"","X")</f>
        <v>X</v>
      </c>
    </row>
    <row r="138" spans="1:5" x14ac:dyDescent="0.25">
      <c r="A138" s="82">
        <v>324</v>
      </c>
      <c r="B138">
        <v>136</v>
      </c>
      <c r="C138">
        <v>20</v>
      </c>
      <c r="D138" t="s">
        <v>229</v>
      </c>
      <c r="E138" t="str">
        <f>IF(ISNA(MATCH(A138,'ESO zone constants'!$A$3:$A$9950,0)),"","X")</f>
        <v>X</v>
      </c>
    </row>
    <row r="139" spans="1:5" x14ac:dyDescent="0.25">
      <c r="A139" s="83">
        <v>325</v>
      </c>
      <c r="B139">
        <v>137</v>
      </c>
      <c r="C139">
        <v>20</v>
      </c>
      <c r="D139" t="s">
        <v>230</v>
      </c>
      <c r="E139" t="str">
        <f>IF(ISNA(MATCH(A139,'ESO zone constants'!$A$3:$A$9950,0)),"","X")</f>
        <v>X</v>
      </c>
    </row>
    <row r="140" spans="1:5" x14ac:dyDescent="0.25">
      <c r="A140" s="83">
        <v>326</v>
      </c>
      <c r="B140">
        <v>138</v>
      </c>
      <c r="C140">
        <v>20</v>
      </c>
      <c r="D140" t="s">
        <v>231</v>
      </c>
      <c r="E140" t="str">
        <f>IF(ISNA(MATCH(A140,'ESO zone constants'!$A$3:$A$9950,0)),"","X")</f>
        <v>X</v>
      </c>
    </row>
    <row r="141" spans="1:5" x14ac:dyDescent="0.25">
      <c r="A141" s="82">
        <v>327</v>
      </c>
      <c r="B141">
        <v>139</v>
      </c>
      <c r="C141">
        <v>104</v>
      </c>
      <c r="D141" t="s">
        <v>232</v>
      </c>
      <c r="E141" t="str">
        <f>IF(ISNA(MATCH(A141,'ESO zone constants'!$A$3:$A$9950,0)),"","X")</f>
        <v>X</v>
      </c>
    </row>
    <row r="142" spans="1:5" x14ac:dyDescent="0.25">
      <c r="A142" s="82">
        <v>328</v>
      </c>
      <c r="B142">
        <v>140</v>
      </c>
      <c r="C142">
        <v>104</v>
      </c>
      <c r="D142" t="s">
        <v>233</v>
      </c>
      <c r="E142" t="str">
        <f>IF(ISNA(MATCH(A142,'ESO zone constants'!$A$3:$A$9950,0)),"","X")</f>
        <v>X</v>
      </c>
    </row>
    <row r="143" spans="1:5" x14ac:dyDescent="0.25">
      <c r="A143" s="83">
        <v>329</v>
      </c>
      <c r="B143">
        <v>141</v>
      </c>
      <c r="C143">
        <v>104</v>
      </c>
      <c r="D143" t="s">
        <v>234</v>
      </c>
      <c r="E143" t="str">
        <f>IF(ISNA(MATCH(A143,'ESO zone constants'!$A$3:$A$9950,0)),"","X")</f>
        <v>X</v>
      </c>
    </row>
    <row r="144" spans="1:5" x14ac:dyDescent="0.25">
      <c r="A144" s="83">
        <v>330</v>
      </c>
      <c r="B144">
        <v>142</v>
      </c>
      <c r="C144">
        <v>104</v>
      </c>
      <c r="D144" t="s">
        <v>235</v>
      </c>
      <c r="E144" t="str">
        <f>IF(ISNA(MATCH(A144,'ESO zone constants'!$A$3:$A$9950,0)),"","X")</f>
        <v>X</v>
      </c>
    </row>
    <row r="145" spans="1:5" x14ac:dyDescent="0.25">
      <c r="A145" s="83">
        <v>331</v>
      </c>
      <c r="B145">
        <v>143</v>
      </c>
      <c r="C145">
        <v>104</v>
      </c>
      <c r="D145" t="s">
        <v>236</v>
      </c>
      <c r="E145" t="str">
        <f>IF(ISNA(MATCH(A145,'ESO zone constants'!$A$3:$A$9950,0)),"","X")</f>
        <v>X</v>
      </c>
    </row>
    <row r="146" spans="1:5" x14ac:dyDescent="0.25">
      <c r="A146" s="83">
        <v>332</v>
      </c>
      <c r="B146">
        <v>144</v>
      </c>
      <c r="C146">
        <v>104</v>
      </c>
      <c r="D146" t="s">
        <v>237</v>
      </c>
      <c r="E146" t="str">
        <f>IF(ISNA(MATCH(A146,'ESO zone constants'!$A$3:$A$9950,0)),"","X")</f>
        <v>X</v>
      </c>
    </row>
    <row r="147" spans="1:5" x14ac:dyDescent="0.25">
      <c r="A147" s="83">
        <v>333</v>
      </c>
      <c r="B147">
        <v>145</v>
      </c>
      <c r="C147">
        <v>92</v>
      </c>
      <c r="D147" t="s">
        <v>238</v>
      </c>
      <c r="E147" t="str">
        <f>IF(ISNA(MATCH(A147,'ESO zone constants'!$A$3:$A$9950,0)),"","X")</f>
        <v>X</v>
      </c>
    </row>
    <row r="148" spans="1:5" x14ac:dyDescent="0.25">
      <c r="A148" s="82">
        <v>334</v>
      </c>
      <c r="B148">
        <v>146</v>
      </c>
      <c r="C148">
        <v>92</v>
      </c>
      <c r="D148" t="s">
        <v>239</v>
      </c>
      <c r="E148" t="str">
        <f>IF(ISNA(MATCH(A148,'ESO zone constants'!$A$3:$A$9950,0)),"","X")</f>
        <v>X</v>
      </c>
    </row>
    <row r="149" spans="1:5" x14ac:dyDescent="0.25">
      <c r="A149" s="83">
        <v>335</v>
      </c>
      <c r="B149">
        <v>147</v>
      </c>
      <c r="C149">
        <v>92</v>
      </c>
      <c r="D149" t="s">
        <v>240</v>
      </c>
      <c r="E149" t="str">
        <f>IF(ISNA(MATCH(A149,'ESO zone constants'!$A$3:$A$9950,0)),"","X")</f>
        <v>X</v>
      </c>
    </row>
    <row r="150" spans="1:5" x14ac:dyDescent="0.25">
      <c r="A150" s="83">
        <v>336</v>
      </c>
      <c r="B150">
        <v>148</v>
      </c>
      <c r="C150">
        <v>92</v>
      </c>
      <c r="D150" t="s">
        <v>241</v>
      </c>
      <c r="E150" t="str">
        <f>IF(ISNA(MATCH(A150,'ESO zone constants'!$A$3:$A$9950,0)),"","X")</f>
        <v>X</v>
      </c>
    </row>
    <row r="151" spans="1:5" x14ac:dyDescent="0.25">
      <c r="A151" s="83">
        <v>337</v>
      </c>
      <c r="B151">
        <v>149</v>
      </c>
      <c r="C151">
        <v>92</v>
      </c>
      <c r="D151" t="s">
        <v>242</v>
      </c>
      <c r="E151" t="str">
        <f>IF(ISNA(MATCH(A151,'ESO zone constants'!$A$3:$A$9950,0)),"","X")</f>
        <v>X</v>
      </c>
    </row>
    <row r="152" spans="1:5" x14ac:dyDescent="0.25">
      <c r="A152" s="83">
        <v>338</v>
      </c>
      <c r="B152">
        <v>150</v>
      </c>
      <c r="C152">
        <v>92</v>
      </c>
      <c r="D152" t="s">
        <v>243</v>
      </c>
      <c r="E152" t="str">
        <f>IF(ISNA(MATCH(A152,'ESO zone constants'!$A$3:$A$9950,0)),"","X")</f>
        <v>X</v>
      </c>
    </row>
    <row r="153" spans="1:5" x14ac:dyDescent="0.25">
      <c r="A153" s="83">
        <v>339</v>
      </c>
      <c r="B153">
        <v>151</v>
      </c>
      <c r="C153">
        <v>101</v>
      </c>
      <c r="D153" t="s">
        <v>244</v>
      </c>
      <c r="E153" t="str">
        <f>IF(ISNA(MATCH(A153,'ESO zone constants'!$A$3:$A$9950,0)),"","X")</f>
        <v>X</v>
      </c>
    </row>
    <row r="154" spans="1:5" x14ac:dyDescent="0.25">
      <c r="A154" s="83">
        <v>341</v>
      </c>
      <c r="B154">
        <v>152</v>
      </c>
      <c r="C154">
        <v>103</v>
      </c>
      <c r="D154" t="s">
        <v>245</v>
      </c>
      <c r="E154" t="str">
        <f>IF(ISNA(MATCH(A154,'ESO zone constants'!$A$3:$A$9950,0)),"","X")</f>
        <v>X</v>
      </c>
    </row>
    <row r="155" spans="1:5" x14ac:dyDescent="0.25">
      <c r="A155" s="82">
        <v>346</v>
      </c>
      <c r="B155">
        <v>153</v>
      </c>
      <c r="C155">
        <v>101</v>
      </c>
      <c r="D155" t="s">
        <v>246</v>
      </c>
      <c r="E155" t="str">
        <f>IF(ISNA(MATCH(A155,'ESO zone constants'!$A$3:$A$9950,0)),"","X")</f>
        <v>X</v>
      </c>
    </row>
    <row r="156" spans="1:5" x14ac:dyDescent="0.25">
      <c r="A156" s="82">
        <v>347</v>
      </c>
      <c r="B156">
        <v>154</v>
      </c>
      <c r="C156">
        <v>347</v>
      </c>
      <c r="D156" t="s">
        <v>247</v>
      </c>
      <c r="E156" t="str">
        <f>IF(ISNA(MATCH(A156,'ESO zone constants'!$A$3:$A$9950,0)),"","X")</f>
        <v>X</v>
      </c>
    </row>
    <row r="157" spans="1:5" x14ac:dyDescent="0.25">
      <c r="A157" s="82">
        <v>353</v>
      </c>
      <c r="B157">
        <v>155</v>
      </c>
      <c r="C157">
        <v>101</v>
      </c>
      <c r="D157" t="s">
        <v>248</v>
      </c>
      <c r="E157" t="str">
        <f>IF(ISNA(MATCH(A157,'ESO zone constants'!$A$3:$A$9950,0)),"","X")</f>
        <v>X</v>
      </c>
    </row>
    <row r="158" spans="1:5" x14ac:dyDescent="0.25">
      <c r="A158" s="82">
        <v>354</v>
      </c>
      <c r="B158">
        <v>156</v>
      </c>
      <c r="C158">
        <v>101</v>
      </c>
      <c r="D158" t="s">
        <v>249</v>
      </c>
      <c r="E158" t="str">
        <f>IF(ISNA(MATCH(A158,'ESO zone constants'!$A$3:$A$9950,0)),"","X")</f>
        <v>X</v>
      </c>
    </row>
    <row r="159" spans="1:5" x14ac:dyDescent="0.25">
      <c r="A159" s="82">
        <v>359</v>
      </c>
      <c r="B159">
        <v>157</v>
      </c>
      <c r="C159">
        <v>101</v>
      </c>
      <c r="D159" t="s">
        <v>250</v>
      </c>
      <c r="E159" t="str">
        <f>IF(ISNA(MATCH(A159,'ESO zone constants'!$A$3:$A$9950,0)),"","X")</f>
        <v>X</v>
      </c>
    </row>
    <row r="160" spans="1:5" x14ac:dyDescent="0.25">
      <c r="A160" s="82">
        <v>360</v>
      </c>
      <c r="B160">
        <v>158</v>
      </c>
      <c r="C160">
        <v>101</v>
      </c>
      <c r="D160" t="s">
        <v>251</v>
      </c>
      <c r="E160" t="str">
        <f>IF(ISNA(MATCH(A160,'ESO zone constants'!$A$3:$A$9950,0)),"","X")</f>
        <v>X</v>
      </c>
    </row>
    <row r="161" spans="1:5" x14ac:dyDescent="0.25">
      <c r="A161" s="83">
        <v>361</v>
      </c>
      <c r="B161">
        <v>159</v>
      </c>
      <c r="C161">
        <v>101</v>
      </c>
      <c r="D161" t="s">
        <v>252</v>
      </c>
      <c r="E161" t="str">
        <f>IF(ISNA(MATCH(A161,'ESO zone constants'!$A$3:$A$9950,0)),"","X")</f>
        <v>X</v>
      </c>
    </row>
    <row r="162" spans="1:5" x14ac:dyDescent="0.25">
      <c r="A162" s="82">
        <v>362</v>
      </c>
      <c r="B162">
        <v>160</v>
      </c>
      <c r="C162">
        <v>101</v>
      </c>
      <c r="D162" t="s">
        <v>253</v>
      </c>
      <c r="E162" t="str">
        <f>IF(ISNA(MATCH(A162,'ESO zone constants'!$A$3:$A$9950,0)),"","X")</f>
        <v>X</v>
      </c>
    </row>
    <row r="163" spans="1:5" x14ac:dyDescent="0.25">
      <c r="A163" s="82">
        <v>363</v>
      </c>
      <c r="B163">
        <v>161</v>
      </c>
      <c r="C163">
        <v>101</v>
      </c>
      <c r="D163" t="s">
        <v>254</v>
      </c>
      <c r="E163" t="str">
        <f>IF(ISNA(MATCH(A163,'ESO zone constants'!$A$3:$A$9950,0)),"","X")</f>
        <v>X</v>
      </c>
    </row>
    <row r="164" spans="1:5" x14ac:dyDescent="0.25">
      <c r="A164" s="82">
        <v>364</v>
      </c>
      <c r="B164">
        <v>162</v>
      </c>
      <c r="C164">
        <v>101</v>
      </c>
      <c r="D164" t="s">
        <v>255</v>
      </c>
      <c r="E164" t="str">
        <f>IF(ISNA(MATCH(A164,'ESO zone constants'!$A$3:$A$9950,0)),"","X")</f>
        <v>X</v>
      </c>
    </row>
    <row r="165" spans="1:5" x14ac:dyDescent="0.25">
      <c r="A165" s="83">
        <v>365</v>
      </c>
      <c r="B165">
        <v>163</v>
      </c>
      <c r="C165">
        <v>347</v>
      </c>
      <c r="D165" t="s">
        <v>256</v>
      </c>
      <c r="E165" t="str">
        <f>IF(ISNA(MATCH(A165,'ESO zone constants'!$A$3:$A$9950,0)),"","X")</f>
        <v>X</v>
      </c>
    </row>
    <row r="166" spans="1:5" x14ac:dyDescent="0.25">
      <c r="A166" s="83">
        <v>366</v>
      </c>
      <c r="B166">
        <v>164</v>
      </c>
      <c r="C166">
        <v>347</v>
      </c>
      <c r="D166" t="s">
        <v>257</v>
      </c>
      <c r="E166" t="str">
        <f>IF(ISNA(MATCH(A166,'ESO zone constants'!$A$3:$A$9950,0)),"","X")</f>
        <v>X</v>
      </c>
    </row>
    <row r="167" spans="1:5" x14ac:dyDescent="0.25">
      <c r="A167" s="83">
        <v>367</v>
      </c>
      <c r="B167">
        <v>165</v>
      </c>
      <c r="C167">
        <v>347</v>
      </c>
      <c r="D167" t="s">
        <v>258</v>
      </c>
      <c r="E167" t="str">
        <f>IF(ISNA(MATCH(A167,'ESO zone constants'!$A$3:$A$9950,0)),"","X")</f>
        <v>X</v>
      </c>
    </row>
    <row r="168" spans="1:5" x14ac:dyDescent="0.25">
      <c r="A168" s="83">
        <v>368</v>
      </c>
      <c r="B168">
        <v>166</v>
      </c>
      <c r="C168">
        <v>347</v>
      </c>
      <c r="D168" t="s">
        <v>259</v>
      </c>
      <c r="E168" t="str">
        <f>IF(ISNA(MATCH(A168,'ESO zone constants'!$A$3:$A$9950,0)),"","X")</f>
        <v>X</v>
      </c>
    </row>
    <row r="169" spans="1:5" x14ac:dyDescent="0.25">
      <c r="A169" s="83">
        <v>369</v>
      </c>
      <c r="B169">
        <v>167</v>
      </c>
      <c r="C169">
        <v>347</v>
      </c>
      <c r="D169" t="s">
        <v>260</v>
      </c>
      <c r="E169" t="str">
        <f>IF(ISNA(MATCH(A169,'ESO zone constants'!$A$3:$A$9950,0)),"","X")</f>
        <v>X</v>
      </c>
    </row>
    <row r="170" spans="1:5" x14ac:dyDescent="0.25">
      <c r="A170" s="83">
        <v>370</v>
      </c>
      <c r="B170">
        <v>168</v>
      </c>
      <c r="C170">
        <v>347</v>
      </c>
      <c r="D170" t="s">
        <v>261</v>
      </c>
      <c r="E170" t="str">
        <f>IF(ISNA(MATCH(A170,'ESO zone constants'!$A$3:$A$9950,0)),"","X")</f>
        <v>X</v>
      </c>
    </row>
    <row r="171" spans="1:5" x14ac:dyDescent="0.25">
      <c r="A171" s="83">
        <v>371</v>
      </c>
      <c r="B171">
        <v>169</v>
      </c>
      <c r="C171">
        <v>347</v>
      </c>
      <c r="D171" t="s">
        <v>262</v>
      </c>
      <c r="E171" t="str">
        <f>IF(ISNA(MATCH(A171,'ESO zone constants'!$A$3:$A$9950,0)),"","X")</f>
        <v>X</v>
      </c>
    </row>
    <row r="172" spans="1:5" x14ac:dyDescent="0.25">
      <c r="A172" s="83">
        <v>372</v>
      </c>
      <c r="B172">
        <v>170</v>
      </c>
      <c r="C172">
        <v>347</v>
      </c>
      <c r="D172" t="s">
        <v>263</v>
      </c>
      <c r="E172" t="str">
        <f>IF(ISNA(MATCH(A172,'ESO zone constants'!$A$3:$A$9950,0)),"","X")</f>
        <v>X</v>
      </c>
    </row>
    <row r="173" spans="1:5" x14ac:dyDescent="0.25">
      <c r="A173" s="83">
        <v>374</v>
      </c>
      <c r="B173">
        <v>171</v>
      </c>
      <c r="C173">
        <v>347</v>
      </c>
      <c r="D173" t="s">
        <v>264</v>
      </c>
      <c r="E173" t="str">
        <f>IF(ISNA(MATCH(A173,'ESO zone constants'!$A$3:$A$9950,0)),"","X")</f>
        <v>X</v>
      </c>
    </row>
    <row r="174" spans="1:5" x14ac:dyDescent="0.25">
      <c r="A174" s="83">
        <v>375</v>
      </c>
      <c r="B174">
        <v>172</v>
      </c>
      <c r="C174">
        <v>347</v>
      </c>
      <c r="D174" t="s">
        <v>265</v>
      </c>
      <c r="E174" t="str">
        <f>IF(ISNA(MATCH(A174,'ESO zone constants'!$A$3:$A$9950,0)),"","X")</f>
        <v>X</v>
      </c>
    </row>
    <row r="175" spans="1:5" x14ac:dyDescent="0.25">
      <c r="A175" s="83">
        <v>376</v>
      </c>
      <c r="B175">
        <v>173</v>
      </c>
      <c r="C175">
        <v>347</v>
      </c>
      <c r="D175" t="s">
        <v>266</v>
      </c>
      <c r="E175" t="str">
        <f>IF(ISNA(MATCH(A175,'ESO zone constants'!$A$3:$A$9950,0)),"","X")</f>
        <v>X</v>
      </c>
    </row>
    <row r="176" spans="1:5" x14ac:dyDescent="0.25">
      <c r="A176" s="82">
        <v>377</v>
      </c>
      <c r="B176">
        <v>174</v>
      </c>
      <c r="C176">
        <v>58</v>
      </c>
      <c r="D176" t="s">
        <v>267</v>
      </c>
      <c r="E176" t="str">
        <f>IF(ISNA(MATCH(A176,'ESO zone constants'!$A$3:$A$9950,0)),"","X")</f>
        <v>X</v>
      </c>
    </row>
    <row r="177" spans="1:5" x14ac:dyDescent="0.25">
      <c r="A177" s="83">
        <v>378</v>
      </c>
      <c r="B177">
        <v>175</v>
      </c>
      <c r="C177">
        <v>58</v>
      </c>
      <c r="D177" t="s">
        <v>268</v>
      </c>
      <c r="E177" t="str">
        <f>IF(ISNA(MATCH(A177,'ESO zone constants'!$A$3:$A$9950,0)),"","X")</f>
        <v>X</v>
      </c>
    </row>
    <row r="178" spans="1:5" x14ac:dyDescent="0.25">
      <c r="A178" s="83">
        <v>379</v>
      </c>
      <c r="B178">
        <v>176</v>
      </c>
      <c r="C178">
        <v>58</v>
      </c>
      <c r="D178" t="s">
        <v>269</v>
      </c>
      <c r="E178" t="str">
        <f>IF(ISNA(MATCH(A178,'ESO zone constants'!$A$3:$A$9950,0)),"","X")</f>
        <v>X</v>
      </c>
    </row>
    <row r="179" spans="1:5" x14ac:dyDescent="0.25">
      <c r="A179" s="82">
        <v>380</v>
      </c>
      <c r="B179">
        <v>177</v>
      </c>
      <c r="C179">
        <v>381</v>
      </c>
      <c r="D179" t="s">
        <v>102</v>
      </c>
      <c r="E179" t="str">
        <f>IF(ISNA(MATCH(A179,'ESO zone constants'!$A$3:$A$9950,0)),"","X")</f>
        <v>X</v>
      </c>
    </row>
    <row r="180" spans="1:5" x14ac:dyDescent="0.25">
      <c r="A180" s="82">
        <v>381</v>
      </c>
      <c r="B180">
        <v>178</v>
      </c>
      <c r="C180">
        <v>381</v>
      </c>
      <c r="D180" t="s">
        <v>270</v>
      </c>
      <c r="E180" t="str">
        <f>IF(ISNA(MATCH(A180,'ESO zone constants'!$A$3:$A$9950,0)),"","X")</f>
        <v>X</v>
      </c>
    </row>
    <row r="181" spans="1:5" x14ac:dyDescent="0.25">
      <c r="A181" s="82">
        <v>382</v>
      </c>
      <c r="B181">
        <v>179</v>
      </c>
      <c r="C181">
        <v>382</v>
      </c>
      <c r="D181" t="s">
        <v>271</v>
      </c>
      <c r="E181" t="str">
        <f>IF(ISNA(MATCH(A181,'ESO zone constants'!$A$3:$A$9950,0)),"","X")</f>
        <v>X</v>
      </c>
    </row>
    <row r="182" spans="1:5" x14ac:dyDescent="0.25">
      <c r="A182" s="83">
        <v>383</v>
      </c>
      <c r="B182">
        <v>180</v>
      </c>
      <c r="C182">
        <v>383</v>
      </c>
      <c r="D182" t="s">
        <v>272</v>
      </c>
      <c r="E182" t="str">
        <f>IF(ISNA(MATCH(A182,'ESO zone constants'!$A$3:$A$9950,0)),"","X")</f>
        <v>X</v>
      </c>
    </row>
    <row r="183" spans="1:5" x14ac:dyDescent="0.25">
      <c r="A183" s="83">
        <v>385</v>
      </c>
      <c r="B183">
        <v>181</v>
      </c>
      <c r="C183">
        <v>208</v>
      </c>
      <c r="D183" t="s">
        <v>273</v>
      </c>
      <c r="E183" t="str">
        <f>IF(ISNA(MATCH(A183,'ESO zone constants'!$A$3:$A$9950,0)),"","X")</f>
        <v>X</v>
      </c>
    </row>
    <row r="184" spans="1:5" x14ac:dyDescent="0.25">
      <c r="A184" s="83">
        <v>386</v>
      </c>
      <c r="B184">
        <v>182</v>
      </c>
      <c r="C184">
        <v>41</v>
      </c>
      <c r="D184" t="s">
        <v>274</v>
      </c>
      <c r="E184" t="str">
        <f>IF(ISNA(MATCH(A184,'ESO zone constants'!$A$3:$A$9950,0)),"","X")</f>
        <v>X</v>
      </c>
    </row>
    <row r="185" spans="1:5" x14ac:dyDescent="0.25">
      <c r="A185" s="83">
        <v>387</v>
      </c>
      <c r="B185">
        <v>183</v>
      </c>
      <c r="C185">
        <v>381</v>
      </c>
      <c r="D185" t="s">
        <v>275</v>
      </c>
      <c r="E185" t="str">
        <f>IF(ISNA(MATCH(A185,'ESO zone constants'!$A$3:$A$9950,0)),"","X")</f>
        <v>X</v>
      </c>
    </row>
    <row r="186" spans="1:5" x14ac:dyDescent="0.25">
      <c r="A186" s="83">
        <v>388</v>
      </c>
      <c r="B186">
        <v>184</v>
      </c>
      <c r="C186">
        <v>381</v>
      </c>
      <c r="D186" t="s">
        <v>276</v>
      </c>
      <c r="E186" t="str">
        <f>IF(ISNA(MATCH(A186,'ESO zone constants'!$A$3:$A$9950,0)),"","X")</f>
        <v>X</v>
      </c>
    </row>
    <row r="187" spans="1:5" x14ac:dyDescent="0.25">
      <c r="A187" s="83">
        <v>389</v>
      </c>
      <c r="B187">
        <v>185</v>
      </c>
      <c r="C187">
        <v>383</v>
      </c>
      <c r="D187" t="s">
        <v>277</v>
      </c>
      <c r="E187" t="str">
        <f>IF(ISNA(MATCH(A187,'ESO zone constants'!$A$3:$A$9950,0)),"","X")</f>
        <v>X</v>
      </c>
    </row>
    <row r="188" spans="1:5" x14ac:dyDescent="0.25">
      <c r="A188" s="83">
        <v>390</v>
      </c>
      <c r="B188">
        <v>186</v>
      </c>
      <c r="C188">
        <v>381</v>
      </c>
      <c r="D188" t="s">
        <v>278</v>
      </c>
      <c r="E188" t="str">
        <f>IF(ISNA(MATCH(A188,'ESO zone constants'!$A$3:$A$9950,0)),"","X")</f>
        <v>X</v>
      </c>
    </row>
    <row r="189" spans="1:5" x14ac:dyDescent="0.25">
      <c r="A189" s="83">
        <v>392</v>
      </c>
      <c r="B189">
        <v>187</v>
      </c>
      <c r="C189">
        <v>381</v>
      </c>
      <c r="D189" t="s">
        <v>279</v>
      </c>
      <c r="E189" t="str">
        <f>IF(ISNA(MATCH(A189,'ESO zone constants'!$A$3:$A$9950,0)),"","X")</f>
        <v>X</v>
      </c>
    </row>
    <row r="190" spans="1:5" x14ac:dyDescent="0.25">
      <c r="A190" s="83">
        <v>393</v>
      </c>
      <c r="B190">
        <v>188</v>
      </c>
      <c r="C190">
        <v>381</v>
      </c>
      <c r="D190" t="s">
        <v>280</v>
      </c>
      <c r="E190" t="str">
        <f>IF(ISNA(MATCH(A190,'ESO zone constants'!$A$3:$A$9950,0)),"","X")</f>
        <v>X</v>
      </c>
    </row>
    <row r="191" spans="1:5" x14ac:dyDescent="0.25">
      <c r="A191" s="83">
        <v>394</v>
      </c>
      <c r="B191">
        <v>189</v>
      </c>
      <c r="C191">
        <v>381</v>
      </c>
      <c r="D191" t="s">
        <v>281</v>
      </c>
      <c r="E191" t="str">
        <f>IF(ISNA(MATCH(A191,'ESO zone constants'!$A$3:$A$9950,0)),"","X")</f>
        <v>X</v>
      </c>
    </row>
    <row r="192" spans="1:5" x14ac:dyDescent="0.25">
      <c r="A192" s="83">
        <v>395</v>
      </c>
      <c r="B192">
        <v>190</v>
      </c>
      <c r="C192">
        <v>381</v>
      </c>
      <c r="D192" t="s">
        <v>282</v>
      </c>
      <c r="E192" t="str">
        <f>IF(ISNA(MATCH(A192,'ESO zone constants'!$A$3:$A$9950,0)),"","X")</f>
        <v>X</v>
      </c>
    </row>
    <row r="193" spans="1:5" x14ac:dyDescent="0.25">
      <c r="A193" s="83">
        <v>396</v>
      </c>
      <c r="B193">
        <v>191</v>
      </c>
      <c r="C193">
        <v>381</v>
      </c>
      <c r="D193" t="s">
        <v>283</v>
      </c>
      <c r="E193" t="str">
        <f>IF(ISNA(MATCH(A193,'ESO zone constants'!$A$3:$A$9950,0)),"","X")</f>
        <v>X</v>
      </c>
    </row>
    <row r="194" spans="1:5" x14ac:dyDescent="0.25">
      <c r="A194" s="83">
        <v>397</v>
      </c>
      <c r="B194">
        <v>192</v>
      </c>
      <c r="C194">
        <v>381</v>
      </c>
      <c r="D194" t="s">
        <v>284</v>
      </c>
      <c r="E194" t="str">
        <f>IF(ISNA(MATCH(A194,'ESO zone constants'!$A$3:$A$9950,0)),"","X")</f>
        <v>X</v>
      </c>
    </row>
    <row r="195" spans="1:5" x14ac:dyDescent="0.25">
      <c r="A195" s="82">
        <v>398</v>
      </c>
      <c r="B195">
        <v>193</v>
      </c>
      <c r="C195">
        <v>381</v>
      </c>
      <c r="D195" t="s">
        <v>285</v>
      </c>
      <c r="E195" t="str">
        <f>IF(ISNA(MATCH(A195,'ESO zone constants'!$A$3:$A$9950,0)),"","X")</f>
        <v>X</v>
      </c>
    </row>
    <row r="196" spans="1:5" x14ac:dyDescent="0.25">
      <c r="A196" s="83">
        <v>399</v>
      </c>
      <c r="B196">
        <v>194</v>
      </c>
      <c r="C196">
        <v>381</v>
      </c>
      <c r="D196" t="s">
        <v>286</v>
      </c>
      <c r="E196" t="str">
        <f>IF(ISNA(MATCH(A196,'ESO zone constants'!$A$3:$A$9950,0)),"","X")</f>
        <v>X</v>
      </c>
    </row>
    <row r="197" spans="1:5" x14ac:dyDescent="0.25">
      <c r="A197" s="83">
        <v>400</v>
      </c>
      <c r="B197">
        <v>195</v>
      </c>
      <c r="C197">
        <v>381</v>
      </c>
      <c r="D197" t="s">
        <v>287</v>
      </c>
      <c r="E197" t="str">
        <f>IF(ISNA(MATCH(A197,'ESO zone constants'!$A$3:$A$9950,0)),"","X")</f>
        <v>X</v>
      </c>
    </row>
    <row r="198" spans="1:5" x14ac:dyDescent="0.25">
      <c r="A198" s="82">
        <v>401</v>
      </c>
      <c r="B198">
        <v>196</v>
      </c>
      <c r="C198">
        <v>381</v>
      </c>
      <c r="D198" t="s">
        <v>288</v>
      </c>
      <c r="E198" t="str">
        <f>IF(ISNA(MATCH(A198,'ESO zone constants'!$A$3:$A$9950,0)),"","X")</f>
        <v>X</v>
      </c>
    </row>
    <row r="199" spans="1:5" x14ac:dyDescent="0.25">
      <c r="A199" s="82">
        <v>402</v>
      </c>
      <c r="B199">
        <v>197</v>
      </c>
      <c r="C199">
        <v>103</v>
      </c>
      <c r="D199" t="s">
        <v>289</v>
      </c>
      <c r="E199" t="str">
        <f>IF(ISNA(MATCH(A199,'ESO zone constants'!$A$3:$A$9950,0)),"","X")</f>
        <v>X</v>
      </c>
    </row>
    <row r="200" spans="1:5" x14ac:dyDescent="0.25">
      <c r="A200" s="83">
        <v>403</v>
      </c>
      <c r="B200">
        <v>198</v>
      </c>
      <c r="C200">
        <v>103</v>
      </c>
      <c r="D200" t="s">
        <v>290</v>
      </c>
      <c r="E200" t="str">
        <f>IF(ISNA(MATCH(A200,'ESO zone constants'!$A$3:$A$9950,0)),"","X")</f>
        <v>X</v>
      </c>
    </row>
    <row r="201" spans="1:5" x14ac:dyDescent="0.25">
      <c r="A201" s="83">
        <v>404</v>
      </c>
      <c r="B201">
        <v>199</v>
      </c>
      <c r="C201">
        <v>103</v>
      </c>
      <c r="D201" t="s">
        <v>291</v>
      </c>
      <c r="E201" t="str">
        <f>IF(ISNA(MATCH(A201,'ESO zone constants'!$A$3:$A$9950,0)),"","X")</f>
        <v>X</v>
      </c>
    </row>
    <row r="202" spans="1:5" x14ac:dyDescent="0.25">
      <c r="A202" s="83">
        <v>405</v>
      </c>
      <c r="B202">
        <v>200</v>
      </c>
      <c r="C202">
        <v>57</v>
      </c>
      <c r="D202" t="s">
        <v>292</v>
      </c>
      <c r="E202" t="str">
        <f>IF(ISNA(MATCH(A202,'ESO zone constants'!$A$3:$A$9950,0)),"","X")</f>
        <v>X</v>
      </c>
    </row>
    <row r="203" spans="1:5" x14ac:dyDescent="0.25">
      <c r="A203" s="82">
        <v>406</v>
      </c>
      <c r="B203">
        <v>201</v>
      </c>
      <c r="C203">
        <v>57</v>
      </c>
      <c r="D203" t="s">
        <v>293</v>
      </c>
      <c r="E203" t="str">
        <f>IF(ISNA(MATCH(A203,'ESO zone constants'!$A$3:$A$9950,0)),"","X")</f>
        <v>X</v>
      </c>
    </row>
    <row r="204" spans="1:5" x14ac:dyDescent="0.25">
      <c r="A204" s="82">
        <v>407</v>
      </c>
      <c r="B204">
        <v>202</v>
      </c>
      <c r="C204">
        <v>57</v>
      </c>
      <c r="D204" t="s">
        <v>294</v>
      </c>
      <c r="E204" t="str">
        <f>IF(ISNA(MATCH(A204,'ESO zone constants'!$A$3:$A$9950,0)),"","X")</f>
        <v>X</v>
      </c>
    </row>
    <row r="205" spans="1:5" x14ac:dyDescent="0.25">
      <c r="A205" s="82">
        <v>408</v>
      </c>
      <c r="B205">
        <v>203</v>
      </c>
      <c r="C205">
        <v>57</v>
      </c>
      <c r="D205" t="s">
        <v>295</v>
      </c>
      <c r="E205" t="str">
        <f>IF(ISNA(MATCH(A205,'ESO zone constants'!$A$3:$A$9950,0)),"","X")</f>
        <v>X</v>
      </c>
    </row>
    <row r="206" spans="1:5" x14ac:dyDescent="0.25">
      <c r="A206" s="83">
        <v>409</v>
      </c>
      <c r="B206">
        <v>204</v>
      </c>
      <c r="C206">
        <v>57</v>
      </c>
      <c r="D206" t="s">
        <v>296</v>
      </c>
      <c r="E206" t="str">
        <f>IF(ISNA(MATCH(A206,'ESO zone constants'!$A$3:$A$9950,0)),"","X")</f>
        <v>X</v>
      </c>
    </row>
    <row r="207" spans="1:5" x14ac:dyDescent="0.25">
      <c r="A207" s="83">
        <v>410</v>
      </c>
      <c r="B207">
        <v>205</v>
      </c>
      <c r="C207">
        <v>57</v>
      </c>
      <c r="D207" t="s">
        <v>297</v>
      </c>
      <c r="E207" t="str">
        <f>IF(ISNA(MATCH(A207,'ESO zone constants'!$A$3:$A$9950,0)),"","X")</f>
        <v>X</v>
      </c>
    </row>
    <row r="208" spans="1:5" x14ac:dyDescent="0.25">
      <c r="A208" s="83">
        <v>411</v>
      </c>
      <c r="B208">
        <v>206</v>
      </c>
      <c r="C208">
        <v>58</v>
      </c>
      <c r="D208" t="s">
        <v>298</v>
      </c>
      <c r="E208" t="str">
        <f>IF(ISNA(MATCH(A208,'ESO zone constants'!$A$3:$A$9950,0)),"","X")</f>
        <v>X</v>
      </c>
    </row>
    <row r="209" spans="1:5" x14ac:dyDescent="0.25">
      <c r="A209" s="83">
        <v>412</v>
      </c>
      <c r="B209">
        <v>207</v>
      </c>
      <c r="C209">
        <v>103</v>
      </c>
      <c r="D209" t="s">
        <v>299</v>
      </c>
      <c r="E209" t="str">
        <f>IF(ISNA(MATCH(A209,'ESO zone constants'!$A$3:$A$9950,0)),"","X")</f>
        <v>X</v>
      </c>
    </row>
    <row r="210" spans="1:5" x14ac:dyDescent="0.25">
      <c r="A210" s="83">
        <v>413</v>
      </c>
      <c r="B210">
        <v>208</v>
      </c>
      <c r="C210">
        <v>103</v>
      </c>
      <c r="D210" t="s">
        <v>300</v>
      </c>
      <c r="E210" t="str">
        <f>IF(ISNA(MATCH(A210,'ESO zone constants'!$A$3:$A$9950,0)),"","X")</f>
        <v>X</v>
      </c>
    </row>
    <row r="211" spans="1:5" x14ac:dyDescent="0.25">
      <c r="A211" s="83">
        <v>414</v>
      </c>
      <c r="B211">
        <v>209</v>
      </c>
      <c r="C211">
        <v>103</v>
      </c>
      <c r="D211" t="s">
        <v>301</v>
      </c>
      <c r="E211" t="str">
        <f>IF(ISNA(MATCH(A211,'ESO zone constants'!$A$3:$A$9950,0)),"","X")</f>
        <v>X</v>
      </c>
    </row>
    <row r="212" spans="1:5" x14ac:dyDescent="0.25">
      <c r="A212" s="83">
        <v>415</v>
      </c>
      <c r="B212">
        <v>210</v>
      </c>
      <c r="C212">
        <v>103</v>
      </c>
      <c r="D212" t="s">
        <v>302</v>
      </c>
      <c r="E212" t="str">
        <f>IF(ISNA(MATCH(A212,'ESO zone constants'!$A$3:$A$9950,0)),"","X")</f>
        <v>X</v>
      </c>
    </row>
    <row r="213" spans="1:5" x14ac:dyDescent="0.25">
      <c r="A213" s="83">
        <v>416</v>
      </c>
      <c r="B213">
        <v>211</v>
      </c>
      <c r="C213">
        <v>381</v>
      </c>
      <c r="D213" t="s">
        <v>303</v>
      </c>
      <c r="E213" t="str">
        <f>IF(ISNA(MATCH(A213,'ESO zone constants'!$A$3:$A$9950,0)),"","X")</f>
        <v>X</v>
      </c>
    </row>
    <row r="214" spans="1:5" x14ac:dyDescent="0.25">
      <c r="A214" s="83">
        <v>417</v>
      </c>
      <c r="B214">
        <v>212</v>
      </c>
      <c r="C214">
        <v>347</v>
      </c>
      <c r="D214" t="s">
        <v>304</v>
      </c>
      <c r="E214" t="str">
        <f>IF(ISNA(MATCH(A214,'ESO zone constants'!$A$3:$A$9950,0)),"","X")</f>
        <v>X</v>
      </c>
    </row>
    <row r="215" spans="1:5" x14ac:dyDescent="0.25">
      <c r="A215" s="83">
        <v>418</v>
      </c>
      <c r="B215">
        <v>213</v>
      </c>
      <c r="C215">
        <v>347</v>
      </c>
      <c r="D215" t="s">
        <v>305</v>
      </c>
      <c r="E215" t="str">
        <f>IF(ISNA(MATCH(A215,'ESO zone constants'!$A$3:$A$9950,0)),"","X")</f>
        <v>X</v>
      </c>
    </row>
    <row r="216" spans="1:5" x14ac:dyDescent="0.25">
      <c r="A216" s="83">
        <v>419</v>
      </c>
      <c r="B216">
        <v>214</v>
      </c>
      <c r="C216">
        <v>347</v>
      </c>
      <c r="D216" t="s">
        <v>306</v>
      </c>
      <c r="E216" t="str">
        <f>IF(ISNA(MATCH(A216,'ESO zone constants'!$A$3:$A$9950,0)),"","X")</f>
        <v>X</v>
      </c>
    </row>
    <row r="217" spans="1:5" x14ac:dyDescent="0.25">
      <c r="A217" s="83">
        <v>420</v>
      </c>
      <c r="B217">
        <v>215</v>
      </c>
      <c r="C217">
        <v>347</v>
      </c>
      <c r="D217" t="s">
        <v>307</v>
      </c>
      <c r="E217" t="str">
        <f>IF(ISNA(MATCH(A217,'ESO zone constants'!$A$3:$A$9950,0)),"","X")</f>
        <v>X</v>
      </c>
    </row>
    <row r="218" spans="1:5" x14ac:dyDescent="0.25">
      <c r="A218" s="83">
        <v>421</v>
      </c>
      <c r="B218">
        <v>216</v>
      </c>
      <c r="C218">
        <v>347</v>
      </c>
      <c r="D218" t="s">
        <v>308</v>
      </c>
      <c r="E218" t="str">
        <f>IF(ISNA(MATCH(A218,'ESO zone constants'!$A$3:$A$9950,0)),"","X")</f>
        <v>X</v>
      </c>
    </row>
    <row r="219" spans="1:5" x14ac:dyDescent="0.25">
      <c r="A219" s="82">
        <v>422</v>
      </c>
      <c r="B219">
        <v>217</v>
      </c>
      <c r="C219">
        <v>347</v>
      </c>
      <c r="D219" t="s">
        <v>309</v>
      </c>
      <c r="E219" t="str">
        <f>IF(ISNA(MATCH(A219,'ESO zone constants'!$A$3:$A$9950,0)),"","X")</f>
        <v>X</v>
      </c>
    </row>
    <row r="220" spans="1:5" x14ac:dyDescent="0.25">
      <c r="A220" s="82">
        <v>424</v>
      </c>
      <c r="B220">
        <v>218</v>
      </c>
      <c r="C220">
        <v>3</v>
      </c>
      <c r="D220" t="s">
        <v>310</v>
      </c>
      <c r="E220" t="str">
        <f>IF(ISNA(MATCH(A220,'ESO zone constants'!$A$3:$A$9950,0)),"","X")</f>
        <v>X</v>
      </c>
    </row>
    <row r="221" spans="1:5" x14ac:dyDescent="0.25">
      <c r="A221" s="82">
        <v>425</v>
      </c>
      <c r="B221">
        <v>219</v>
      </c>
      <c r="C221">
        <v>3</v>
      </c>
      <c r="D221" t="s">
        <v>311</v>
      </c>
      <c r="E221" t="str">
        <f>IF(ISNA(MATCH(A221,'ESO zone constants'!$A$3:$A$9950,0)),"","X")</f>
        <v>X</v>
      </c>
    </row>
    <row r="222" spans="1:5" x14ac:dyDescent="0.25">
      <c r="A222" s="82">
        <v>426</v>
      </c>
      <c r="B222">
        <v>220</v>
      </c>
      <c r="C222">
        <v>3</v>
      </c>
      <c r="D222" t="s">
        <v>312</v>
      </c>
      <c r="E222" t="str">
        <f>IF(ISNA(MATCH(A222,'ESO zone constants'!$A$3:$A$9950,0)),"","X")</f>
        <v>X</v>
      </c>
    </row>
    <row r="223" spans="1:5" x14ac:dyDescent="0.25">
      <c r="A223" s="83">
        <v>429</v>
      </c>
      <c r="B223">
        <v>221</v>
      </c>
      <c r="C223">
        <v>3</v>
      </c>
      <c r="D223" t="s">
        <v>313</v>
      </c>
      <c r="E223" t="str">
        <f>IF(ISNA(MATCH(A223,'ESO zone constants'!$A$3:$A$9950,0)),"","X")</f>
        <v>X</v>
      </c>
    </row>
    <row r="224" spans="1:5" x14ac:dyDescent="0.25">
      <c r="A224" s="83">
        <v>430</v>
      </c>
      <c r="B224">
        <v>222</v>
      </c>
      <c r="C224">
        <v>19</v>
      </c>
      <c r="D224" t="s">
        <v>314</v>
      </c>
      <c r="E224" t="str">
        <f>IF(ISNA(MATCH(A224,'ESO zone constants'!$A$3:$A$9950,0)),"","X")</f>
        <v>X</v>
      </c>
    </row>
    <row r="225" spans="1:5" x14ac:dyDescent="0.25">
      <c r="A225" s="82">
        <v>431</v>
      </c>
      <c r="B225">
        <v>223</v>
      </c>
      <c r="C225">
        <v>103</v>
      </c>
      <c r="D225" t="s">
        <v>315</v>
      </c>
      <c r="E225" t="str">
        <f>IF(ISNA(MATCH(A225,'ESO zone constants'!$A$3:$A$9950,0)),"","X")</f>
        <v>X</v>
      </c>
    </row>
    <row r="226" spans="1:5" x14ac:dyDescent="0.25">
      <c r="A226" s="82">
        <v>433</v>
      </c>
      <c r="B226">
        <v>224</v>
      </c>
      <c r="C226">
        <v>383</v>
      </c>
      <c r="D226" t="s">
        <v>316</v>
      </c>
      <c r="E226" t="str">
        <f>IF(ISNA(MATCH(A226,'ESO zone constants'!$A$3:$A$9950,0)),"","X")</f>
        <v>X</v>
      </c>
    </row>
    <row r="227" spans="1:5" x14ac:dyDescent="0.25">
      <c r="A227" s="83">
        <v>434</v>
      </c>
      <c r="B227">
        <v>225</v>
      </c>
      <c r="C227">
        <v>383</v>
      </c>
      <c r="D227" t="s">
        <v>317</v>
      </c>
      <c r="E227" t="str">
        <f>IF(ISNA(MATCH(A227,'ESO zone constants'!$A$3:$A$9950,0)),"","X")</f>
        <v>X</v>
      </c>
    </row>
    <row r="228" spans="1:5" x14ac:dyDescent="0.25">
      <c r="A228" s="83">
        <v>435</v>
      </c>
      <c r="B228">
        <v>226</v>
      </c>
      <c r="C228">
        <v>383</v>
      </c>
      <c r="D228" t="s">
        <v>318</v>
      </c>
      <c r="E228" t="str">
        <f>IF(ISNA(MATCH(A228,'ESO zone constants'!$A$3:$A$9950,0)),"","X")</f>
        <v>X</v>
      </c>
    </row>
    <row r="229" spans="1:5" x14ac:dyDescent="0.25">
      <c r="A229" s="83">
        <v>436</v>
      </c>
      <c r="B229">
        <v>227</v>
      </c>
      <c r="C229">
        <v>383</v>
      </c>
      <c r="D229" t="s">
        <v>319</v>
      </c>
      <c r="E229" t="str">
        <f>IF(ISNA(MATCH(A229,'ESO zone constants'!$A$3:$A$9950,0)),"","X")</f>
        <v>X</v>
      </c>
    </row>
    <row r="230" spans="1:5" x14ac:dyDescent="0.25">
      <c r="A230" s="83">
        <v>437</v>
      </c>
      <c r="B230">
        <v>228</v>
      </c>
      <c r="C230">
        <v>383</v>
      </c>
      <c r="D230" t="s">
        <v>320</v>
      </c>
      <c r="E230" t="str">
        <f>IF(ISNA(MATCH(A230,'ESO zone constants'!$A$3:$A$9950,0)),"","X")</f>
        <v>X</v>
      </c>
    </row>
    <row r="231" spans="1:5" x14ac:dyDescent="0.25">
      <c r="A231" s="83">
        <v>438</v>
      </c>
      <c r="B231">
        <v>229</v>
      </c>
      <c r="C231">
        <v>383</v>
      </c>
      <c r="D231" t="s">
        <v>321</v>
      </c>
      <c r="E231" t="str">
        <f>IF(ISNA(MATCH(A231,'ESO zone constants'!$A$3:$A$9950,0)),"","X")</f>
        <v>X</v>
      </c>
    </row>
    <row r="232" spans="1:5" x14ac:dyDescent="0.25">
      <c r="A232" s="83">
        <v>439</v>
      </c>
      <c r="B232">
        <v>230</v>
      </c>
      <c r="C232">
        <v>383</v>
      </c>
      <c r="D232" t="s">
        <v>322</v>
      </c>
      <c r="E232" t="str">
        <f>IF(ISNA(MATCH(A232,'ESO zone constants'!$A$3:$A$9950,0)),"","X")</f>
        <v>X</v>
      </c>
    </row>
    <row r="233" spans="1:5" x14ac:dyDescent="0.25">
      <c r="A233" s="83">
        <v>440</v>
      </c>
      <c r="B233">
        <v>231</v>
      </c>
      <c r="C233">
        <v>383</v>
      </c>
      <c r="D233" t="s">
        <v>323</v>
      </c>
      <c r="E233" t="str">
        <f>IF(ISNA(MATCH(A233,'ESO zone constants'!$A$3:$A$9950,0)),"","X")</f>
        <v>X</v>
      </c>
    </row>
    <row r="234" spans="1:5" x14ac:dyDescent="0.25">
      <c r="A234" s="83">
        <v>442</v>
      </c>
      <c r="B234">
        <v>232</v>
      </c>
      <c r="C234">
        <v>383</v>
      </c>
      <c r="D234" t="s">
        <v>324</v>
      </c>
      <c r="E234" t="str">
        <f>IF(ISNA(MATCH(A234,'ESO zone constants'!$A$3:$A$9950,0)),"","X")</f>
        <v>X</v>
      </c>
    </row>
    <row r="235" spans="1:5" x14ac:dyDescent="0.25">
      <c r="A235" s="83">
        <v>444</v>
      </c>
      <c r="B235">
        <v>233</v>
      </c>
      <c r="C235">
        <v>383</v>
      </c>
      <c r="D235" t="s">
        <v>325</v>
      </c>
      <c r="E235" t="str">
        <f>IF(ISNA(MATCH(A235,'ESO zone constants'!$A$3:$A$9950,0)),"","X")</f>
        <v>X</v>
      </c>
    </row>
    <row r="236" spans="1:5" x14ac:dyDescent="0.25">
      <c r="A236" s="83">
        <v>447</v>
      </c>
      <c r="B236">
        <v>234</v>
      </c>
      <c r="C236">
        <v>383</v>
      </c>
      <c r="D236" t="s">
        <v>326</v>
      </c>
      <c r="E236" t="str">
        <f>IF(ISNA(MATCH(A236,'ESO zone constants'!$A$3:$A$9950,0)),"","X")</f>
        <v>X</v>
      </c>
    </row>
    <row r="237" spans="1:5" x14ac:dyDescent="0.25">
      <c r="A237" s="83">
        <v>449</v>
      </c>
      <c r="B237">
        <v>235</v>
      </c>
      <c r="C237">
        <v>101</v>
      </c>
      <c r="D237" t="s">
        <v>48</v>
      </c>
      <c r="E237" t="str">
        <f>IF(ISNA(MATCH(A237,'ESO zone constants'!$A$3:$A$9950,0)),"","X")</f>
        <v>X</v>
      </c>
    </row>
    <row r="238" spans="1:5" x14ac:dyDescent="0.25">
      <c r="A238" s="83">
        <v>451</v>
      </c>
      <c r="B238">
        <v>236</v>
      </c>
      <c r="C238">
        <v>382</v>
      </c>
      <c r="D238" t="s">
        <v>327</v>
      </c>
      <c r="E238" t="str">
        <f>IF(ISNA(MATCH(A238,'ESO zone constants'!$A$3:$A$9950,0)),"","X")</f>
        <v>X</v>
      </c>
    </row>
    <row r="239" spans="1:5" x14ac:dyDescent="0.25">
      <c r="A239" s="83">
        <v>452</v>
      </c>
      <c r="B239">
        <v>237</v>
      </c>
      <c r="C239">
        <v>382</v>
      </c>
      <c r="D239" t="s">
        <v>328</v>
      </c>
      <c r="E239" t="str">
        <f>IF(ISNA(MATCH(A239,'ESO zone constants'!$A$3:$A$9950,0)),"","X")</f>
        <v>X</v>
      </c>
    </row>
    <row r="240" spans="1:5" x14ac:dyDescent="0.25">
      <c r="A240" s="83">
        <v>453</v>
      </c>
      <c r="B240">
        <v>238</v>
      </c>
      <c r="C240">
        <v>382</v>
      </c>
      <c r="D240" t="s">
        <v>329</v>
      </c>
      <c r="E240" t="str">
        <f>IF(ISNA(MATCH(A240,'ESO zone constants'!$A$3:$A$9950,0)),"","X")</f>
        <v>X</v>
      </c>
    </row>
    <row r="241" spans="1:5" x14ac:dyDescent="0.25">
      <c r="A241" s="83">
        <v>454</v>
      </c>
      <c r="B241">
        <v>239</v>
      </c>
      <c r="C241">
        <v>382</v>
      </c>
      <c r="D241" t="s">
        <v>330</v>
      </c>
      <c r="E241" t="str">
        <f>IF(ISNA(MATCH(A241,'ESO zone constants'!$A$3:$A$9950,0)),"","X")</f>
        <v>X</v>
      </c>
    </row>
    <row r="242" spans="1:5" x14ac:dyDescent="0.25">
      <c r="A242" s="82">
        <v>455</v>
      </c>
      <c r="B242">
        <v>240</v>
      </c>
      <c r="C242">
        <v>382</v>
      </c>
      <c r="D242" t="s">
        <v>331</v>
      </c>
      <c r="E242" t="str">
        <f>IF(ISNA(MATCH(A242,'ESO zone constants'!$A$3:$A$9950,0)),"","X")</f>
        <v>X</v>
      </c>
    </row>
    <row r="243" spans="1:5" x14ac:dyDescent="0.25">
      <c r="A243" s="83">
        <v>456</v>
      </c>
      <c r="B243">
        <v>241</v>
      </c>
      <c r="C243">
        <v>382</v>
      </c>
      <c r="D243" t="s">
        <v>332</v>
      </c>
      <c r="E243" t="str">
        <f>IF(ISNA(MATCH(A243,'ESO zone constants'!$A$3:$A$9950,0)),"","X")</f>
        <v>X</v>
      </c>
    </row>
    <row r="244" spans="1:5" x14ac:dyDescent="0.25">
      <c r="A244" s="83">
        <v>457</v>
      </c>
      <c r="B244">
        <v>242</v>
      </c>
      <c r="C244">
        <v>382</v>
      </c>
      <c r="D244" t="s">
        <v>333</v>
      </c>
      <c r="E244" t="str">
        <f>IF(ISNA(MATCH(A244,'ESO zone constants'!$A$3:$A$9950,0)),"","X")</f>
        <v>X</v>
      </c>
    </row>
    <row r="245" spans="1:5" x14ac:dyDescent="0.25">
      <c r="A245" s="83">
        <v>458</v>
      </c>
      <c r="B245">
        <v>243</v>
      </c>
      <c r="C245">
        <v>382</v>
      </c>
      <c r="D245" t="s">
        <v>334</v>
      </c>
      <c r="E245" t="str">
        <f>IF(ISNA(MATCH(A245,'ESO zone constants'!$A$3:$A$9950,0)),"","X")</f>
        <v>X</v>
      </c>
    </row>
    <row r="246" spans="1:5" x14ac:dyDescent="0.25">
      <c r="A246" s="83">
        <v>459</v>
      </c>
      <c r="B246">
        <v>244</v>
      </c>
      <c r="C246">
        <v>382</v>
      </c>
      <c r="D246" t="s">
        <v>335</v>
      </c>
      <c r="E246" t="str">
        <f>IF(ISNA(MATCH(A246,'ESO zone constants'!$A$3:$A$9950,0)),"","X")</f>
        <v>X</v>
      </c>
    </row>
    <row r="247" spans="1:5" x14ac:dyDescent="0.25">
      <c r="A247" s="83">
        <v>460</v>
      </c>
      <c r="B247">
        <v>245</v>
      </c>
      <c r="C247">
        <v>382</v>
      </c>
      <c r="D247" t="s">
        <v>336</v>
      </c>
      <c r="E247" t="str">
        <f>IF(ISNA(MATCH(A247,'ESO zone constants'!$A$3:$A$9950,0)),"","X")</f>
        <v>X</v>
      </c>
    </row>
    <row r="248" spans="1:5" x14ac:dyDescent="0.25">
      <c r="A248" s="83">
        <v>461</v>
      </c>
      <c r="B248">
        <v>246</v>
      </c>
      <c r="C248">
        <v>382</v>
      </c>
      <c r="D248" t="s">
        <v>337</v>
      </c>
      <c r="E248" t="str">
        <f>IF(ISNA(MATCH(A248,'ESO zone constants'!$A$3:$A$9950,0)),"","X")</f>
        <v>X</v>
      </c>
    </row>
    <row r="249" spans="1:5" x14ac:dyDescent="0.25">
      <c r="A249" s="83">
        <v>462</v>
      </c>
      <c r="B249">
        <v>247</v>
      </c>
      <c r="C249">
        <v>382</v>
      </c>
      <c r="D249" t="s">
        <v>338</v>
      </c>
      <c r="E249" t="str">
        <f>IF(ISNA(MATCH(A249,'ESO zone constants'!$A$3:$A$9950,0)),"","X")</f>
        <v>X</v>
      </c>
    </row>
    <row r="250" spans="1:5" x14ac:dyDescent="0.25">
      <c r="A250" s="82">
        <v>463</v>
      </c>
      <c r="B250">
        <v>248</v>
      </c>
      <c r="C250">
        <v>382</v>
      </c>
      <c r="D250" t="s">
        <v>339</v>
      </c>
      <c r="E250" t="str">
        <f>IF(ISNA(MATCH(A250,'ESO zone constants'!$A$3:$A$9950,0)),"","X")</f>
        <v>X</v>
      </c>
    </row>
    <row r="251" spans="1:5" x14ac:dyDescent="0.25">
      <c r="A251" s="83">
        <v>464</v>
      </c>
      <c r="B251">
        <v>249</v>
      </c>
      <c r="C251">
        <v>382</v>
      </c>
      <c r="D251" t="s">
        <v>340</v>
      </c>
      <c r="E251" t="str">
        <f>IF(ISNA(MATCH(A251,'ESO zone constants'!$A$3:$A$9950,0)),"","X")</f>
        <v>X</v>
      </c>
    </row>
    <row r="252" spans="1:5" x14ac:dyDescent="0.25">
      <c r="A252" s="82">
        <v>465</v>
      </c>
      <c r="B252">
        <v>250</v>
      </c>
      <c r="C252">
        <v>382</v>
      </c>
      <c r="D252" t="s">
        <v>341</v>
      </c>
      <c r="E252" t="str">
        <f>IF(ISNA(MATCH(A252,'ESO zone constants'!$A$3:$A$9950,0)),"","X")</f>
        <v>X</v>
      </c>
    </row>
    <row r="253" spans="1:5" x14ac:dyDescent="0.25">
      <c r="A253" s="83">
        <v>466</v>
      </c>
      <c r="B253">
        <v>251</v>
      </c>
      <c r="C253">
        <v>382</v>
      </c>
      <c r="D253" t="s">
        <v>342</v>
      </c>
      <c r="E253" t="str">
        <f>IF(ISNA(MATCH(A253,'ESO zone constants'!$A$3:$A$9950,0)),"","X")</f>
        <v>X</v>
      </c>
    </row>
    <row r="254" spans="1:5" x14ac:dyDescent="0.25">
      <c r="A254" s="83">
        <v>467</v>
      </c>
      <c r="B254">
        <v>252</v>
      </c>
      <c r="C254">
        <v>382</v>
      </c>
      <c r="D254" t="s">
        <v>343</v>
      </c>
      <c r="E254" t="str">
        <f>IF(ISNA(MATCH(A254,'ESO zone constants'!$A$3:$A$9950,0)),"","X")</f>
        <v>X</v>
      </c>
    </row>
    <row r="255" spans="1:5" x14ac:dyDescent="0.25">
      <c r="A255" s="82">
        <v>468</v>
      </c>
      <c r="B255">
        <v>253</v>
      </c>
      <c r="C255">
        <v>58</v>
      </c>
      <c r="D255" t="s">
        <v>344</v>
      </c>
      <c r="E255" t="str">
        <f>IF(ISNA(MATCH(A255,'ESO zone constants'!$A$3:$A$9950,0)),"","X")</f>
        <v>X</v>
      </c>
    </row>
    <row r="256" spans="1:5" x14ac:dyDescent="0.25">
      <c r="A256" s="83">
        <v>469</v>
      </c>
      <c r="B256">
        <v>254</v>
      </c>
      <c r="C256">
        <v>58</v>
      </c>
      <c r="D256" t="s">
        <v>345</v>
      </c>
      <c r="E256" t="str">
        <f>IF(ISNA(MATCH(A256,'ESO zone constants'!$A$3:$A$9950,0)),"","X")</f>
        <v>X</v>
      </c>
    </row>
    <row r="257" spans="1:5" x14ac:dyDescent="0.25">
      <c r="A257" s="83">
        <v>470</v>
      </c>
      <c r="B257">
        <v>255</v>
      </c>
      <c r="C257">
        <v>58</v>
      </c>
      <c r="D257" t="s">
        <v>346</v>
      </c>
      <c r="E257" t="str">
        <f>IF(ISNA(MATCH(A257,'ESO zone constants'!$A$3:$A$9950,0)),"","X")</f>
        <v>X</v>
      </c>
    </row>
    <row r="258" spans="1:5" x14ac:dyDescent="0.25">
      <c r="A258" s="83">
        <v>471</v>
      </c>
      <c r="B258">
        <v>256</v>
      </c>
      <c r="C258">
        <v>58</v>
      </c>
      <c r="D258" t="s">
        <v>347</v>
      </c>
      <c r="E258" t="str">
        <f>IF(ISNA(MATCH(A258,'ESO zone constants'!$A$3:$A$9950,0)),"","X")</f>
        <v>X</v>
      </c>
    </row>
    <row r="259" spans="1:5" x14ac:dyDescent="0.25">
      <c r="A259" s="83">
        <v>472</v>
      </c>
      <c r="B259">
        <v>257</v>
      </c>
      <c r="C259">
        <v>58</v>
      </c>
      <c r="D259" t="s">
        <v>348</v>
      </c>
      <c r="E259" t="str">
        <f>IF(ISNA(MATCH(A259,'ESO zone constants'!$A$3:$A$9950,0)),"","X")</f>
        <v>X</v>
      </c>
    </row>
    <row r="260" spans="1:5" x14ac:dyDescent="0.25">
      <c r="A260" s="83">
        <v>473</v>
      </c>
      <c r="B260">
        <v>258</v>
      </c>
      <c r="C260">
        <v>58</v>
      </c>
      <c r="D260" t="s">
        <v>349</v>
      </c>
      <c r="E260" t="str">
        <f>IF(ISNA(MATCH(A260,'ESO zone constants'!$A$3:$A$9950,0)),"","X")</f>
        <v>X</v>
      </c>
    </row>
    <row r="261" spans="1:5" x14ac:dyDescent="0.25">
      <c r="A261" s="83">
        <v>475</v>
      </c>
      <c r="B261">
        <v>259</v>
      </c>
      <c r="C261">
        <v>383</v>
      </c>
      <c r="D261" t="s">
        <v>350</v>
      </c>
      <c r="E261" t="str">
        <f>IF(ISNA(MATCH(A261,'ESO zone constants'!$A$3:$A$9950,0)),"","X")</f>
        <v>X</v>
      </c>
    </row>
    <row r="262" spans="1:5" x14ac:dyDescent="0.25">
      <c r="A262" s="83">
        <v>477</v>
      </c>
      <c r="B262">
        <v>260</v>
      </c>
      <c r="C262">
        <v>383</v>
      </c>
      <c r="D262" t="s">
        <v>351</v>
      </c>
      <c r="E262" t="str">
        <f>IF(ISNA(MATCH(A262,'ESO zone constants'!$A$3:$A$9950,0)),"","X")</f>
        <v>X</v>
      </c>
    </row>
    <row r="263" spans="1:5" x14ac:dyDescent="0.25">
      <c r="A263" s="83">
        <v>478</v>
      </c>
      <c r="B263">
        <v>261</v>
      </c>
      <c r="C263">
        <v>383</v>
      </c>
      <c r="D263" t="s">
        <v>352</v>
      </c>
      <c r="E263" t="str">
        <f>IF(ISNA(MATCH(A263,'ESO zone constants'!$A$3:$A$9950,0)),"","X")</f>
        <v>X</v>
      </c>
    </row>
    <row r="264" spans="1:5" x14ac:dyDescent="0.25">
      <c r="A264" s="83">
        <v>480</v>
      </c>
      <c r="B264">
        <v>262</v>
      </c>
      <c r="C264">
        <v>103</v>
      </c>
      <c r="D264" t="s">
        <v>353</v>
      </c>
      <c r="E264" t="str">
        <f>IF(ISNA(MATCH(A264,'ESO zone constants'!$A$3:$A$9950,0)),"","X")</f>
        <v>X</v>
      </c>
    </row>
    <row r="265" spans="1:5" x14ac:dyDescent="0.25">
      <c r="A265" s="83">
        <v>481</v>
      </c>
      <c r="B265">
        <v>263</v>
      </c>
      <c r="C265">
        <v>103</v>
      </c>
      <c r="D265" t="s">
        <v>354</v>
      </c>
      <c r="E265" t="str">
        <f>IF(ISNA(MATCH(A265,'ESO zone constants'!$A$3:$A$9950,0)),"","X")</f>
        <v>X</v>
      </c>
    </row>
    <row r="266" spans="1:5" x14ac:dyDescent="0.25">
      <c r="A266" s="83">
        <v>482</v>
      </c>
      <c r="B266">
        <v>264</v>
      </c>
      <c r="C266">
        <v>103</v>
      </c>
      <c r="D266" t="s">
        <v>355</v>
      </c>
      <c r="E266" t="str">
        <f>IF(ISNA(MATCH(A266,'ESO zone constants'!$A$3:$A$9950,0)),"","X")</f>
        <v>X</v>
      </c>
    </row>
    <row r="267" spans="1:5" x14ac:dyDescent="0.25">
      <c r="A267" s="83">
        <v>484</v>
      </c>
      <c r="B267">
        <v>265</v>
      </c>
      <c r="C267">
        <v>103</v>
      </c>
      <c r="D267" t="s">
        <v>356</v>
      </c>
      <c r="E267" t="str">
        <f>IF(ISNA(MATCH(A267,'ESO zone constants'!$A$3:$A$9950,0)),"","X")</f>
        <v>X</v>
      </c>
    </row>
    <row r="268" spans="1:5" x14ac:dyDescent="0.25">
      <c r="A268" s="82">
        <v>485</v>
      </c>
      <c r="B268">
        <v>266</v>
      </c>
      <c r="C268">
        <v>103</v>
      </c>
      <c r="D268" t="s">
        <v>357</v>
      </c>
      <c r="E268" t="str">
        <f>IF(ISNA(MATCH(A268,'ESO zone constants'!$A$3:$A$9950,0)),"","X")</f>
        <v>X</v>
      </c>
    </row>
    <row r="269" spans="1:5" x14ac:dyDescent="0.25">
      <c r="A269" s="82">
        <v>486</v>
      </c>
      <c r="B269">
        <v>267</v>
      </c>
      <c r="C269">
        <v>381</v>
      </c>
      <c r="D269" t="s">
        <v>358</v>
      </c>
      <c r="E269" t="str">
        <f>IF(ISNA(MATCH(A269,'ESO zone constants'!$A$3:$A$9950,0)),"","X")</f>
        <v>X</v>
      </c>
    </row>
    <row r="270" spans="1:5" x14ac:dyDescent="0.25">
      <c r="A270" s="82">
        <v>487</v>
      </c>
      <c r="B270">
        <v>268</v>
      </c>
      <c r="C270">
        <v>382</v>
      </c>
      <c r="D270" t="s">
        <v>359</v>
      </c>
      <c r="E270" t="str">
        <f>IF(ISNA(MATCH(A270,'ESO zone constants'!$A$3:$A$9950,0)),"","X")</f>
        <v>X</v>
      </c>
    </row>
    <row r="271" spans="1:5" x14ac:dyDescent="0.25">
      <c r="A271" s="82">
        <v>492</v>
      </c>
      <c r="B271">
        <v>269</v>
      </c>
      <c r="C271">
        <v>41</v>
      </c>
      <c r="D271" t="s">
        <v>360</v>
      </c>
      <c r="E271" t="str">
        <f>IF(ISNA(MATCH(A271,'ESO zone constants'!$A$3:$A$9950,0)),"","X")</f>
        <v>X</v>
      </c>
    </row>
    <row r="272" spans="1:5" x14ac:dyDescent="0.25">
      <c r="A272" s="82">
        <v>493</v>
      </c>
      <c r="B272">
        <v>270</v>
      </c>
      <c r="C272">
        <v>181</v>
      </c>
      <c r="D272" t="s">
        <v>361</v>
      </c>
      <c r="E272" t="str">
        <f>IF(ISNA(MATCH(A272,'ESO zone constants'!$A$3:$A$9950,0)),"","X")</f>
        <v>X</v>
      </c>
    </row>
    <row r="273" spans="1:5" x14ac:dyDescent="0.25">
      <c r="A273" s="82">
        <v>494</v>
      </c>
      <c r="B273">
        <v>271</v>
      </c>
      <c r="C273">
        <v>181</v>
      </c>
      <c r="D273" t="s">
        <v>362</v>
      </c>
      <c r="E273" t="str">
        <f>IF(ISNA(MATCH(A273,'ESO zone constants'!$A$3:$A$9950,0)),"","X")</f>
        <v>X</v>
      </c>
    </row>
    <row r="274" spans="1:5" x14ac:dyDescent="0.25">
      <c r="A274" s="82">
        <v>495</v>
      </c>
      <c r="B274">
        <v>272</v>
      </c>
      <c r="C274">
        <v>181</v>
      </c>
      <c r="D274" t="s">
        <v>363</v>
      </c>
      <c r="E274" t="str">
        <f>IF(ISNA(MATCH(A274,'ESO zone constants'!$A$3:$A$9950,0)),"","X")</f>
        <v>X</v>
      </c>
    </row>
    <row r="275" spans="1:5" x14ac:dyDescent="0.25">
      <c r="A275" s="82">
        <v>496</v>
      </c>
      <c r="B275">
        <v>273</v>
      </c>
      <c r="C275">
        <v>181</v>
      </c>
      <c r="D275" t="s">
        <v>364</v>
      </c>
      <c r="E275" t="str">
        <f>IF(ISNA(MATCH(A275,'ESO zone constants'!$A$3:$A$9950,0)),"","X")</f>
        <v>X</v>
      </c>
    </row>
    <row r="276" spans="1:5" x14ac:dyDescent="0.25">
      <c r="A276" s="82">
        <v>497</v>
      </c>
      <c r="B276">
        <v>274</v>
      </c>
      <c r="C276">
        <v>181</v>
      </c>
      <c r="D276" t="s">
        <v>365</v>
      </c>
      <c r="E276" t="str">
        <f>IF(ISNA(MATCH(A276,'ESO zone constants'!$A$3:$A$9950,0)),"","X")</f>
        <v>X</v>
      </c>
    </row>
    <row r="277" spans="1:5" x14ac:dyDescent="0.25">
      <c r="A277" s="82">
        <v>498</v>
      </c>
      <c r="B277">
        <v>275</v>
      </c>
      <c r="C277">
        <v>181</v>
      </c>
      <c r="D277" t="s">
        <v>366</v>
      </c>
      <c r="E277" t="str">
        <f>IF(ISNA(MATCH(A277,'ESO zone constants'!$A$3:$A$9950,0)),"","X")</f>
        <v>X</v>
      </c>
    </row>
    <row r="278" spans="1:5" x14ac:dyDescent="0.25">
      <c r="A278" s="82">
        <v>499</v>
      </c>
      <c r="B278">
        <v>276</v>
      </c>
      <c r="C278">
        <v>181</v>
      </c>
      <c r="D278" t="s">
        <v>367</v>
      </c>
      <c r="E278" t="str">
        <f>IF(ISNA(MATCH(A278,'ESO zone constants'!$A$3:$A$9950,0)),"","X")</f>
        <v>X</v>
      </c>
    </row>
    <row r="279" spans="1:5" x14ac:dyDescent="0.25">
      <c r="A279" s="82">
        <v>500</v>
      </c>
      <c r="B279">
        <v>277</v>
      </c>
      <c r="C279">
        <v>181</v>
      </c>
      <c r="D279" t="s">
        <v>368</v>
      </c>
      <c r="E279" t="str">
        <f>IF(ISNA(MATCH(A279,'ESO zone constants'!$A$3:$A$9950,0)),"","X")</f>
        <v>X</v>
      </c>
    </row>
    <row r="280" spans="1:5" x14ac:dyDescent="0.25">
      <c r="A280" s="82">
        <v>501</v>
      </c>
      <c r="B280">
        <v>278</v>
      </c>
      <c r="C280">
        <v>181</v>
      </c>
      <c r="D280" t="s">
        <v>369</v>
      </c>
      <c r="E280" t="str">
        <f>IF(ISNA(MATCH(A280,'ESO zone constants'!$A$3:$A$9950,0)),"","X")</f>
        <v>X</v>
      </c>
    </row>
    <row r="281" spans="1:5" x14ac:dyDescent="0.25">
      <c r="A281" s="82">
        <v>502</v>
      </c>
      <c r="B281">
        <v>279</v>
      </c>
      <c r="C281">
        <v>181</v>
      </c>
      <c r="D281" t="s">
        <v>370</v>
      </c>
      <c r="E281" t="str">
        <f>IF(ISNA(MATCH(A281,'ESO zone constants'!$A$3:$A$9950,0)),"","X")</f>
        <v>X</v>
      </c>
    </row>
    <row r="282" spans="1:5" x14ac:dyDescent="0.25">
      <c r="A282" s="82">
        <v>503</v>
      </c>
      <c r="B282">
        <v>280</v>
      </c>
      <c r="C282">
        <v>181</v>
      </c>
      <c r="D282" t="s">
        <v>371</v>
      </c>
      <c r="E282" t="str">
        <f>IF(ISNA(MATCH(A282,'ESO zone constants'!$A$3:$A$9950,0)),"","X")</f>
        <v>X</v>
      </c>
    </row>
    <row r="283" spans="1:5" x14ac:dyDescent="0.25">
      <c r="A283" s="82">
        <v>504</v>
      </c>
      <c r="B283">
        <v>281</v>
      </c>
      <c r="C283">
        <v>181</v>
      </c>
      <c r="D283" t="s">
        <v>372</v>
      </c>
      <c r="E283" t="str">
        <f>IF(ISNA(MATCH(A283,'ESO zone constants'!$A$3:$A$9950,0)),"","X")</f>
        <v>X</v>
      </c>
    </row>
    <row r="284" spans="1:5" x14ac:dyDescent="0.25">
      <c r="A284" s="82">
        <v>505</v>
      </c>
      <c r="B284">
        <v>282</v>
      </c>
      <c r="C284">
        <v>181</v>
      </c>
      <c r="D284" t="s">
        <v>373</v>
      </c>
      <c r="E284" t="str">
        <f>IF(ISNA(MATCH(A284,'ESO zone constants'!$A$3:$A$9950,0)),"","X")</f>
        <v>X</v>
      </c>
    </row>
    <row r="285" spans="1:5" x14ac:dyDescent="0.25">
      <c r="A285" s="82">
        <v>506</v>
      </c>
      <c r="B285">
        <v>283</v>
      </c>
      <c r="C285">
        <v>181</v>
      </c>
      <c r="D285" t="s">
        <v>374</v>
      </c>
      <c r="E285" t="str">
        <f>IF(ISNA(MATCH(A285,'ESO zone constants'!$A$3:$A$9950,0)),"","X")</f>
        <v>X</v>
      </c>
    </row>
    <row r="286" spans="1:5" x14ac:dyDescent="0.25">
      <c r="A286" s="82">
        <v>507</v>
      </c>
      <c r="B286">
        <v>284</v>
      </c>
      <c r="C286">
        <v>181</v>
      </c>
      <c r="D286" t="s">
        <v>375</v>
      </c>
      <c r="E286" t="str">
        <f>IF(ISNA(MATCH(A286,'ESO zone constants'!$A$3:$A$9950,0)),"","X")</f>
        <v>X</v>
      </c>
    </row>
    <row r="287" spans="1:5" x14ac:dyDescent="0.25">
      <c r="A287" s="82">
        <v>508</v>
      </c>
      <c r="B287">
        <v>285</v>
      </c>
      <c r="C287">
        <v>849</v>
      </c>
      <c r="D287" t="s">
        <v>376</v>
      </c>
      <c r="E287" t="str">
        <f>IF(ISNA(MATCH(A287,'ESO zone constants'!$A$3:$A$9950,0)),"","X")</f>
        <v>X</v>
      </c>
    </row>
    <row r="288" spans="1:5" x14ac:dyDescent="0.25">
      <c r="A288" s="82">
        <v>509</v>
      </c>
      <c r="B288">
        <v>286</v>
      </c>
      <c r="C288">
        <v>849</v>
      </c>
      <c r="D288" t="s">
        <v>377</v>
      </c>
      <c r="E288" t="str">
        <f>IF(ISNA(MATCH(A288,'ESO zone constants'!$A$3:$A$9950,0)),"","X")</f>
        <v>X</v>
      </c>
    </row>
    <row r="289" spans="1:5" x14ac:dyDescent="0.25">
      <c r="A289" s="82">
        <v>510</v>
      </c>
      <c r="B289">
        <v>287</v>
      </c>
      <c r="C289">
        <v>849</v>
      </c>
      <c r="D289" t="s">
        <v>378</v>
      </c>
      <c r="E289" t="str">
        <f>IF(ISNA(MATCH(A289,'ESO zone constants'!$A$3:$A$9950,0)),"","X")</f>
        <v>X</v>
      </c>
    </row>
    <row r="290" spans="1:5" x14ac:dyDescent="0.25">
      <c r="A290" s="82">
        <v>511</v>
      </c>
      <c r="B290">
        <v>288</v>
      </c>
      <c r="C290">
        <v>511</v>
      </c>
      <c r="D290" t="s">
        <v>379</v>
      </c>
      <c r="E290" t="str">
        <f>IF(ISNA(MATCH(A290,'ESO zone constants'!$A$3:$A$9950,0)),"","X")</f>
        <v>X</v>
      </c>
    </row>
    <row r="291" spans="1:5" x14ac:dyDescent="0.25">
      <c r="A291" s="82">
        <v>512</v>
      </c>
      <c r="B291">
        <v>289</v>
      </c>
      <c r="C291">
        <v>512</v>
      </c>
      <c r="D291" t="s">
        <v>380</v>
      </c>
      <c r="E291" t="str">
        <f>IF(ISNA(MATCH(A291,'ESO zone constants'!$A$3:$A$9950,0)),"","X")</f>
        <v>X</v>
      </c>
    </row>
    <row r="292" spans="1:5" x14ac:dyDescent="0.25">
      <c r="A292" s="82">
        <v>513</v>
      </c>
      <c r="B292">
        <v>290</v>
      </c>
      <c r="C292">
        <v>513</v>
      </c>
      <c r="D292" t="s">
        <v>381</v>
      </c>
      <c r="E292" t="str">
        <f>IF(ISNA(MATCH(A292,'ESO zone constants'!$A$3:$A$9950,0)),"","X")</f>
        <v>X</v>
      </c>
    </row>
    <row r="293" spans="1:5" x14ac:dyDescent="0.25">
      <c r="A293" s="82">
        <v>514</v>
      </c>
      <c r="B293">
        <v>291</v>
      </c>
      <c r="C293">
        <v>514</v>
      </c>
      <c r="D293" t="s">
        <v>382</v>
      </c>
      <c r="E293" t="str">
        <f>IF(ISNA(MATCH(A293,'ESO zone constants'!$A$3:$A$9950,0)),"","X")</f>
        <v>X</v>
      </c>
    </row>
    <row r="294" spans="1:5" x14ac:dyDescent="0.25">
      <c r="A294" s="82">
        <v>515</v>
      </c>
      <c r="B294">
        <v>292</v>
      </c>
      <c r="C294">
        <v>515</v>
      </c>
      <c r="D294" t="s">
        <v>1672</v>
      </c>
      <c r="E294" t="str">
        <f>IF(ISNA(MATCH(A294,'ESO zone constants'!$A$3:$A$9950,0)),"","X")</f>
        <v>X</v>
      </c>
    </row>
    <row r="295" spans="1:5" x14ac:dyDescent="0.25">
      <c r="A295" s="82">
        <v>516</v>
      </c>
      <c r="B295">
        <v>293</v>
      </c>
      <c r="C295">
        <v>516</v>
      </c>
      <c r="D295" t="s">
        <v>377</v>
      </c>
      <c r="E295" t="str">
        <f>IF(ISNA(MATCH(A295,'ESO zone constants'!$A$3:$A$9950,0)),"","X")</f>
        <v>X</v>
      </c>
    </row>
    <row r="296" spans="1:5" x14ac:dyDescent="0.25">
      <c r="A296" s="82">
        <v>517</v>
      </c>
      <c r="B296">
        <v>294</v>
      </c>
      <c r="C296">
        <v>517</v>
      </c>
      <c r="D296" t="s">
        <v>383</v>
      </c>
      <c r="E296" t="str">
        <f>IF(ISNA(MATCH(A296,'ESO zone constants'!$A$3:$A$9950,0)),"","X")</f>
        <v>X</v>
      </c>
    </row>
    <row r="297" spans="1:5" x14ac:dyDescent="0.25">
      <c r="A297" s="82">
        <v>518</v>
      </c>
      <c r="B297">
        <v>295</v>
      </c>
      <c r="C297">
        <v>518</v>
      </c>
      <c r="D297" t="s">
        <v>383</v>
      </c>
      <c r="E297" t="str">
        <f>IF(ISNA(MATCH(A297,'ESO zone constants'!$A$3:$A$9950,0)),"","X")</f>
        <v>X</v>
      </c>
    </row>
    <row r="298" spans="1:5" x14ac:dyDescent="0.25">
      <c r="A298" s="82">
        <v>525</v>
      </c>
      <c r="B298">
        <v>296</v>
      </c>
      <c r="C298">
        <v>181</v>
      </c>
      <c r="D298" t="s">
        <v>1585</v>
      </c>
      <c r="E298" t="str">
        <f>IF(ISNA(MATCH(A298,'ESO zone constants'!$A$3:$A$9950,0)),"","X")</f>
        <v>X</v>
      </c>
    </row>
    <row r="299" spans="1:5" x14ac:dyDescent="0.25">
      <c r="A299" s="82">
        <v>526</v>
      </c>
      <c r="B299">
        <v>297</v>
      </c>
      <c r="C299">
        <v>382</v>
      </c>
      <c r="D299" t="s">
        <v>384</v>
      </c>
      <c r="E299" t="str">
        <f>IF(ISNA(MATCH(A299,'ESO zone constants'!$A$3:$A$9950,0)),"","X")</f>
        <v>X</v>
      </c>
    </row>
    <row r="300" spans="1:5" x14ac:dyDescent="0.25">
      <c r="A300" s="82">
        <v>527</v>
      </c>
      <c r="B300">
        <v>298</v>
      </c>
      <c r="C300">
        <v>199</v>
      </c>
      <c r="D300" t="s">
        <v>385</v>
      </c>
      <c r="E300" t="str">
        <f>IF(ISNA(MATCH(A300,'ESO zone constants'!$A$3:$A$9950,0)),"","X")</f>
        <v>X</v>
      </c>
    </row>
    <row r="301" spans="1:5" x14ac:dyDescent="0.25">
      <c r="A301" s="82">
        <v>529</v>
      </c>
      <c r="B301">
        <v>299</v>
      </c>
      <c r="C301">
        <v>267</v>
      </c>
      <c r="D301" t="s">
        <v>386</v>
      </c>
      <c r="E301" t="str">
        <f>IF(ISNA(MATCH(A301,'ESO zone constants'!$A$3:$A$9950,0)),"","X")</f>
        <v>X</v>
      </c>
    </row>
    <row r="302" spans="1:5" x14ac:dyDescent="0.25">
      <c r="A302" s="82">
        <v>530</v>
      </c>
      <c r="B302">
        <v>300</v>
      </c>
      <c r="C302">
        <v>347</v>
      </c>
      <c r="D302" t="s">
        <v>387</v>
      </c>
      <c r="E302" t="str">
        <f>IF(ISNA(MATCH(A302,'ESO zone constants'!$A$3:$A$9950,0)),"","X")</f>
        <v>X</v>
      </c>
    </row>
    <row r="303" spans="1:5" x14ac:dyDescent="0.25">
      <c r="A303" s="82">
        <v>531</v>
      </c>
      <c r="B303">
        <v>301</v>
      </c>
      <c r="C303">
        <v>181</v>
      </c>
      <c r="D303" t="s">
        <v>388</v>
      </c>
      <c r="E303" t="str">
        <f>IF(ISNA(MATCH(A303,'ESO zone constants'!$A$3:$A$9950,0)),"","X")</f>
        <v>X</v>
      </c>
    </row>
    <row r="304" spans="1:5" x14ac:dyDescent="0.25">
      <c r="A304" s="82">
        <v>532</v>
      </c>
      <c r="B304">
        <v>302</v>
      </c>
      <c r="C304">
        <v>181</v>
      </c>
      <c r="D304" t="s">
        <v>389</v>
      </c>
      <c r="E304" t="str">
        <f>IF(ISNA(MATCH(A304,'ESO zone constants'!$A$3:$A$9950,0)),"","X")</f>
        <v>X</v>
      </c>
    </row>
    <row r="305" spans="1:5" x14ac:dyDescent="0.25">
      <c r="A305" s="82">
        <v>533</v>
      </c>
      <c r="B305">
        <v>303</v>
      </c>
      <c r="C305">
        <v>181</v>
      </c>
      <c r="D305" t="s">
        <v>390</v>
      </c>
      <c r="E305" t="str">
        <f>IF(ISNA(MATCH(A305,'ESO zone constants'!$A$3:$A$9950,0)),"","X")</f>
        <v>X</v>
      </c>
    </row>
    <row r="306" spans="1:5" x14ac:dyDescent="0.25">
      <c r="A306" s="82">
        <v>534</v>
      </c>
      <c r="B306">
        <v>304</v>
      </c>
      <c r="C306">
        <v>534</v>
      </c>
      <c r="D306" t="s">
        <v>391</v>
      </c>
      <c r="E306" t="str">
        <f>IF(ISNA(MATCH(A306,'ESO zone constants'!$A$3:$A$9950,0)),"","X")</f>
        <v>X</v>
      </c>
    </row>
    <row r="307" spans="1:5" x14ac:dyDescent="0.25">
      <c r="A307" s="83">
        <v>535</v>
      </c>
      <c r="B307">
        <v>305</v>
      </c>
      <c r="C307">
        <v>535</v>
      </c>
      <c r="D307" t="s">
        <v>392</v>
      </c>
      <c r="E307" t="str">
        <f>IF(ISNA(MATCH(A307,'ESO zone constants'!$A$3:$A$9950,0)),"","X")</f>
        <v>X</v>
      </c>
    </row>
    <row r="308" spans="1:5" x14ac:dyDescent="0.25">
      <c r="A308" s="83">
        <v>537</v>
      </c>
      <c r="B308">
        <v>306</v>
      </c>
      <c r="C308">
        <v>537</v>
      </c>
      <c r="D308" t="s">
        <v>393</v>
      </c>
      <c r="E308" t="str">
        <f>IF(ISNA(MATCH(A308,'ESO zone constants'!$A$3:$A$9950,0)),"","X")</f>
        <v>X</v>
      </c>
    </row>
    <row r="309" spans="1:5" x14ac:dyDescent="0.25">
      <c r="A309" s="82">
        <v>539</v>
      </c>
      <c r="B309">
        <v>307</v>
      </c>
      <c r="C309">
        <v>535</v>
      </c>
      <c r="D309" t="s">
        <v>394</v>
      </c>
      <c r="E309" t="str">
        <f>IF(ISNA(MATCH(A309,'ESO zone constants'!$A$3:$A$9950,0)),"","X")</f>
        <v>X</v>
      </c>
    </row>
    <row r="310" spans="1:5" x14ac:dyDescent="0.25">
      <c r="A310" s="83">
        <v>541</v>
      </c>
      <c r="B310">
        <v>308</v>
      </c>
      <c r="C310">
        <v>267</v>
      </c>
      <c r="D310" t="s">
        <v>395</v>
      </c>
      <c r="E310" t="str">
        <f>IF(ISNA(MATCH(A310,'ESO zone constants'!$A$3:$A$9950,0)),"","X")</f>
        <v>X</v>
      </c>
    </row>
    <row r="311" spans="1:5" x14ac:dyDescent="0.25">
      <c r="A311" s="83">
        <v>542</v>
      </c>
      <c r="B311">
        <v>309</v>
      </c>
      <c r="C311">
        <v>208</v>
      </c>
      <c r="D311" t="s">
        <v>396</v>
      </c>
      <c r="E311" t="str">
        <f>IF(ISNA(MATCH(A311,'ESO zone constants'!$A$3:$A$9950,0)),"","X")</f>
        <v>X</v>
      </c>
    </row>
    <row r="312" spans="1:5" x14ac:dyDescent="0.25">
      <c r="A312" s="83">
        <v>543</v>
      </c>
      <c r="B312">
        <v>310</v>
      </c>
      <c r="C312">
        <v>208</v>
      </c>
      <c r="D312" t="s">
        <v>397</v>
      </c>
      <c r="E312" t="str">
        <f>IF(ISNA(MATCH(A312,'ESO zone constants'!$A$3:$A$9950,0)),"","X")</f>
        <v>X</v>
      </c>
    </row>
    <row r="313" spans="1:5" x14ac:dyDescent="0.25">
      <c r="A313" s="83">
        <v>544</v>
      </c>
      <c r="B313">
        <v>311</v>
      </c>
      <c r="C313">
        <v>208</v>
      </c>
      <c r="D313" t="s">
        <v>398</v>
      </c>
      <c r="E313" t="str">
        <f>IF(ISNA(MATCH(A313,'ESO zone constants'!$A$3:$A$9950,0)),"","X")</f>
        <v>X</v>
      </c>
    </row>
    <row r="314" spans="1:5" x14ac:dyDescent="0.25">
      <c r="A314" s="83">
        <v>545</v>
      </c>
      <c r="B314">
        <v>312</v>
      </c>
      <c r="C314">
        <v>19</v>
      </c>
      <c r="D314" t="s">
        <v>399</v>
      </c>
      <c r="E314" t="str">
        <f>IF(ISNA(MATCH(A314,'ESO zone constants'!$A$3:$A$9950,0)),"","X")</f>
        <v>X</v>
      </c>
    </row>
    <row r="315" spans="1:5" x14ac:dyDescent="0.25">
      <c r="A315" s="83">
        <v>546</v>
      </c>
      <c r="B315">
        <v>313</v>
      </c>
      <c r="C315">
        <v>19</v>
      </c>
      <c r="D315" t="s">
        <v>400</v>
      </c>
      <c r="E315" t="str">
        <f>IF(ISNA(MATCH(A315,'ESO zone constants'!$A$3:$A$9950,0)),"","X")</f>
        <v>X</v>
      </c>
    </row>
    <row r="316" spans="1:5" x14ac:dyDescent="0.25">
      <c r="A316" s="83">
        <v>547</v>
      </c>
      <c r="B316">
        <v>314</v>
      </c>
      <c r="C316">
        <v>108</v>
      </c>
      <c r="D316" t="s">
        <v>401</v>
      </c>
      <c r="E316" t="str">
        <f>IF(ISNA(MATCH(A316,'ESO zone constants'!$A$3:$A$9950,0)),"","X")</f>
        <v>X</v>
      </c>
    </row>
    <row r="317" spans="1:5" x14ac:dyDescent="0.25">
      <c r="A317" s="83">
        <v>548</v>
      </c>
      <c r="B317">
        <v>315</v>
      </c>
      <c r="C317">
        <v>108</v>
      </c>
      <c r="D317" t="s">
        <v>402</v>
      </c>
      <c r="E317" t="str">
        <f>IF(ISNA(MATCH(A317,'ESO zone constants'!$A$3:$A$9950,0)),"","X")</f>
        <v>X</v>
      </c>
    </row>
    <row r="318" spans="1:5" x14ac:dyDescent="0.25">
      <c r="A318" s="83">
        <v>549</v>
      </c>
      <c r="B318">
        <v>316</v>
      </c>
      <c r="C318">
        <v>383</v>
      </c>
      <c r="D318" t="s">
        <v>403</v>
      </c>
      <c r="E318" t="str">
        <f>IF(ISNA(MATCH(A318,'ESO zone constants'!$A$3:$A$9950,0)),"","X")</f>
        <v>X</v>
      </c>
    </row>
    <row r="319" spans="1:5" x14ac:dyDescent="0.25">
      <c r="A319" s="83">
        <v>551</v>
      </c>
      <c r="B319">
        <v>317</v>
      </c>
      <c r="C319">
        <v>108</v>
      </c>
      <c r="D319" t="s">
        <v>404</v>
      </c>
      <c r="E319" t="str">
        <f>IF(ISNA(MATCH(A319,'ESO zone constants'!$A$3:$A$9950,0)),"","X")</f>
        <v>X</v>
      </c>
    </row>
    <row r="320" spans="1:5" x14ac:dyDescent="0.25">
      <c r="A320" s="83">
        <v>552</v>
      </c>
      <c r="B320">
        <v>318</v>
      </c>
      <c r="C320">
        <v>108</v>
      </c>
      <c r="D320" t="s">
        <v>405</v>
      </c>
      <c r="E320" t="str">
        <f>IF(ISNA(MATCH(A320,'ESO zone constants'!$A$3:$A$9950,0)),"","X")</f>
        <v>X</v>
      </c>
    </row>
    <row r="321" spans="1:5" x14ac:dyDescent="0.25">
      <c r="A321" s="83">
        <v>553</v>
      </c>
      <c r="B321">
        <v>319</v>
      </c>
      <c r="C321">
        <v>108</v>
      </c>
      <c r="D321" t="s">
        <v>406</v>
      </c>
      <c r="E321" t="str">
        <f>IF(ISNA(MATCH(A321,'ESO zone constants'!$A$3:$A$9950,0)),"","X")</f>
        <v>X</v>
      </c>
    </row>
    <row r="322" spans="1:5" x14ac:dyDescent="0.25">
      <c r="A322" s="83">
        <v>554</v>
      </c>
      <c r="B322">
        <v>320</v>
      </c>
      <c r="C322">
        <v>108</v>
      </c>
      <c r="D322" t="s">
        <v>407</v>
      </c>
      <c r="E322" t="str">
        <f>IF(ISNA(MATCH(A322,'ESO zone constants'!$A$3:$A$9950,0)),"","X")</f>
        <v>X</v>
      </c>
    </row>
    <row r="323" spans="1:5" x14ac:dyDescent="0.25">
      <c r="A323" s="82">
        <v>555</v>
      </c>
      <c r="B323">
        <v>321</v>
      </c>
      <c r="C323">
        <v>108</v>
      </c>
      <c r="D323" t="s">
        <v>408</v>
      </c>
      <c r="E323" t="str">
        <f>IF(ISNA(MATCH(A323,'ESO zone constants'!$A$3:$A$9950,0)),"","X")</f>
        <v>X</v>
      </c>
    </row>
    <row r="324" spans="1:5" x14ac:dyDescent="0.25">
      <c r="A324" s="82">
        <v>556</v>
      </c>
      <c r="B324">
        <v>322</v>
      </c>
      <c r="C324">
        <v>108</v>
      </c>
      <c r="D324" t="s">
        <v>409</v>
      </c>
      <c r="E324" t="str">
        <f>IF(ISNA(MATCH(A324,'ESO zone constants'!$A$3:$A$9950,0)),"","X")</f>
        <v>X</v>
      </c>
    </row>
    <row r="325" spans="1:5" x14ac:dyDescent="0.25">
      <c r="A325" s="82">
        <v>557</v>
      </c>
      <c r="B325">
        <v>323</v>
      </c>
      <c r="C325">
        <v>347</v>
      </c>
      <c r="D325" t="s">
        <v>410</v>
      </c>
      <c r="E325" t="str">
        <f>IF(ISNA(MATCH(A325,'ESO zone constants'!$A$3:$A$9950,0)),"","X")</f>
        <v>X</v>
      </c>
    </row>
    <row r="326" spans="1:5" x14ac:dyDescent="0.25">
      <c r="A326" s="82">
        <v>558</v>
      </c>
      <c r="B326">
        <v>324</v>
      </c>
      <c r="C326">
        <v>108</v>
      </c>
      <c r="D326" t="s">
        <v>411</v>
      </c>
      <c r="E326" t="str">
        <f>IF(ISNA(MATCH(A326,'ESO zone constants'!$A$3:$A$9950,0)),"","X")</f>
        <v>X</v>
      </c>
    </row>
    <row r="327" spans="1:5" x14ac:dyDescent="0.25">
      <c r="A327" s="82">
        <v>559</v>
      </c>
      <c r="B327">
        <v>325</v>
      </c>
      <c r="C327">
        <v>108</v>
      </c>
      <c r="D327" t="s">
        <v>412</v>
      </c>
      <c r="E327" t="str">
        <f>IF(ISNA(MATCH(A327,'ESO zone constants'!$A$3:$A$9950,0)),"","X")</f>
        <v>X</v>
      </c>
    </row>
    <row r="328" spans="1:5" x14ac:dyDescent="0.25">
      <c r="A328" s="82">
        <v>560</v>
      </c>
      <c r="B328">
        <v>326</v>
      </c>
      <c r="C328">
        <v>103</v>
      </c>
      <c r="D328" t="s">
        <v>299</v>
      </c>
      <c r="E328" t="str">
        <f>IF(ISNA(MATCH(A328,'ESO zone constants'!$A$3:$A$9950,0)),"","X")</f>
        <v>X</v>
      </c>
    </row>
    <row r="329" spans="1:5" x14ac:dyDescent="0.25">
      <c r="A329" s="82">
        <v>561</v>
      </c>
      <c r="B329">
        <v>327</v>
      </c>
      <c r="C329">
        <v>108</v>
      </c>
      <c r="D329" t="s">
        <v>413</v>
      </c>
      <c r="E329" t="str">
        <f>IF(ISNA(MATCH(A329,'ESO zone constants'!$A$3:$A$9950,0)),"","X")</f>
        <v>X</v>
      </c>
    </row>
    <row r="330" spans="1:5" x14ac:dyDescent="0.25">
      <c r="A330" s="82">
        <v>562</v>
      </c>
      <c r="B330">
        <v>328</v>
      </c>
      <c r="C330">
        <v>382</v>
      </c>
      <c r="D330" t="s">
        <v>414</v>
      </c>
      <c r="E330" t="str">
        <f>IF(ISNA(MATCH(A330,'ESO zone constants'!$A$3:$A$9950,0)),"","X")</f>
        <v>X</v>
      </c>
    </row>
    <row r="331" spans="1:5" x14ac:dyDescent="0.25">
      <c r="A331" s="82">
        <v>565</v>
      </c>
      <c r="B331">
        <v>329</v>
      </c>
      <c r="C331">
        <v>382</v>
      </c>
      <c r="D331" t="s">
        <v>415</v>
      </c>
      <c r="E331" t="str">
        <f>IF(ISNA(MATCH(A331,'ESO zone constants'!$A$3:$A$9950,0)),"","X")</f>
        <v>X</v>
      </c>
    </row>
    <row r="332" spans="1:5" x14ac:dyDescent="0.25">
      <c r="A332" s="82">
        <v>566</v>
      </c>
      <c r="B332">
        <v>330</v>
      </c>
      <c r="C332">
        <v>3</v>
      </c>
      <c r="D332" t="s">
        <v>416</v>
      </c>
      <c r="E332" t="str">
        <f>IF(ISNA(MATCH(A332,'ESO zone constants'!$A$3:$A$9950,0)),"","X")</f>
        <v>X</v>
      </c>
    </row>
    <row r="333" spans="1:5" x14ac:dyDescent="0.25">
      <c r="A333" s="82">
        <v>567</v>
      </c>
      <c r="B333">
        <v>331</v>
      </c>
      <c r="C333">
        <v>103</v>
      </c>
      <c r="D333" t="s">
        <v>298</v>
      </c>
      <c r="E333" t="str">
        <f>IF(ISNA(MATCH(A333,'ESO zone constants'!$A$3:$A$9950,0)),"","X")</f>
        <v>X</v>
      </c>
    </row>
    <row r="334" spans="1:5" x14ac:dyDescent="0.25">
      <c r="A334" s="82">
        <v>569</v>
      </c>
      <c r="B334">
        <v>332</v>
      </c>
      <c r="C334">
        <v>104</v>
      </c>
      <c r="D334" t="s">
        <v>417</v>
      </c>
      <c r="E334" t="str">
        <f>IF(ISNA(MATCH(A334,'ESO zone constants'!$A$3:$A$9950,0)),"","X")</f>
        <v>X</v>
      </c>
    </row>
    <row r="335" spans="1:5" x14ac:dyDescent="0.25">
      <c r="A335" s="83">
        <v>570</v>
      </c>
      <c r="B335">
        <v>333</v>
      </c>
      <c r="C335">
        <v>104</v>
      </c>
      <c r="D335" t="s">
        <v>418</v>
      </c>
      <c r="E335" t="str">
        <f>IF(ISNA(MATCH(A335,'ESO zone constants'!$A$3:$A$9950,0)),"","X")</f>
        <v>X</v>
      </c>
    </row>
    <row r="336" spans="1:5" x14ac:dyDescent="0.25">
      <c r="A336" s="83">
        <v>571</v>
      </c>
      <c r="B336">
        <v>334</v>
      </c>
      <c r="C336">
        <v>104</v>
      </c>
      <c r="D336" t="s">
        <v>419</v>
      </c>
      <c r="E336" t="str">
        <f>IF(ISNA(MATCH(A336,'ESO zone constants'!$A$3:$A$9950,0)),"","X")</f>
        <v>X</v>
      </c>
    </row>
    <row r="337" spans="1:5" x14ac:dyDescent="0.25">
      <c r="A337" s="82">
        <v>572</v>
      </c>
      <c r="B337">
        <v>335</v>
      </c>
      <c r="C337">
        <v>572</v>
      </c>
      <c r="D337" t="s">
        <v>420</v>
      </c>
      <c r="E337" t="str">
        <f>IF(ISNA(MATCH(A337,'ESO zone constants'!$A$3:$A$9950,0)),"","X")</f>
        <v>X</v>
      </c>
    </row>
    <row r="338" spans="1:5" x14ac:dyDescent="0.25">
      <c r="A338" s="82">
        <v>573</v>
      </c>
      <c r="B338">
        <v>336</v>
      </c>
      <c r="C338">
        <v>199</v>
      </c>
      <c r="D338" t="s">
        <v>421</v>
      </c>
      <c r="E338" t="str">
        <f>IF(ISNA(MATCH(A338,'ESO zone constants'!$A$3:$A$9950,0)),"","X")</f>
        <v>X</v>
      </c>
    </row>
    <row r="339" spans="1:5" x14ac:dyDescent="0.25">
      <c r="A339" s="83">
        <v>574</v>
      </c>
      <c r="B339">
        <v>337</v>
      </c>
      <c r="C339">
        <v>199</v>
      </c>
      <c r="D339" t="s">
        <v>422</v>
      </c>
      <c r="E339" t="str">
        <f>IF(ISNA(MATCH(A339,'ESO zone constants'!$A$3:$A$9950,0)),"","X")</f>
        <v>X</v>
      </c>
    </row>
    <row r="340" spans="1:5" x14ac:dyDescent="0.25">
      <c r="A340" s="83">
        <v>575</v>
      </c>
      <c r="B340">
        <v>338</v>
      </c>
      <c r="C340">
        <v>108</v>
      </c>
      <c r="D340" t="s">
        <v>423</v>
      </c>
      <c r="E340" t="str">
        <f>IF(ISNA(MATCH(A340,'ESO zone constants'!$A$3:$A$9950,0)),"","X")</f>
        <v>X</v>
      </c>
    </row>
    <row r="341" spans="1:5" x14ac:dyDescent="0.25">
      <c r="A341" s="83">
        <v>576</v>
      </c>
      <c r="B341">
        <v>339</v>
      </c>
      <c r="C341">
        <v>108</v>
      </c>
      <c r="D341" t="s">
        <v>424</v>
      </c>
      <c r="E341" t="str">
        <f>IF(ISNA(MATCH(A341,'ESO zone constants'!$A$3:$A$9950,0)),"","X")</f>
        <v>X</v>
      </c>
    </row>
    <row r="342" spans="1:5" x14ac:dyDescent="0.25">
      <c r="A342" s="82">
        <v>577</v>
      </c>
      <c r="B342">
        <v>340</v>
      </c>
      <c r="C342">
        <v>108</v>
      </c>
      <c r="D342" t="s">
        <v>425</v>
      </c>
      <c r="E342" t="str">
        <f>IF(ISNA(MATCH(A342,'ESO zone constants'!$A$3:$A$9950,0)),"","X")</f>
        <v>X</v>
      </c>
    </row>
    <row r="343" spans="1:5" x14ac:dyDescent="0.25">
      <c r="A343" s="82">
        <v>578</v>
      </c>
      <c r="B343">
        <v>341</v>
      </c>
      <c r="C343">
        <v>108</v>
      </c>
      <c r="D343" t="s">
        <v>426</v>
      </c>
      <c r="E343" t="str">
        <f>IF(ISNA(MATCH(A343,'ESO zone constants'!$A$3:$A$9950,0)),"","X")</f>
        <v>X</v>
      </c>
    </row>
    <row r="344" spans="1:5" x14ac:dyDescent="0.25">
      <c r="A344" s="82">
        <v>579</v>
      </c>
      <c r="B344">
        <v>342</v>
      </c>
      <c r="C344">
        <v>108</v>
      </c>
      <c r="D344" t="s">
        <v>427</v>
      </c>
      <c r="E344" t="str">
        <f>IF(ISNA(MATCH(A344,'ESO zone constants'!$A$3:$A$9950,0)),"","X")</f>
        <v>X</v>
      </c>
    </row>
    <row r="345" spans="1:5" x14ac:dyDescent="0.25">
      <c r="A345" s="83">
        <v>580</v>
      </c>
      <c r="B345">
        <v>343</v>
      </c>
      <c r="C345">
        <v>108</v>
      </c>
      <c r="D345" t="s">
        <v>428</v>
      </c>
      <c r="E345" t="str">
        <f>IF(ISNA(MATCH(A345,'ESO zone constants'!$A$3:$A$9950,0)),"","X")</f>
        <v>X</v>
      </c>
    </row>
    <row r="346" spans="1:5" x14ac:dyDescent="0.25">
      <c r="A346" s="83">
        <v>581</v>
      </c>
      <c r="B346">
        <v>344</v>
      </c>
      <c r="C346">
        <v>199</v>
      </c>
      <c r="D346" t="s">
        <v>429</v>
      </c>
      <c r="E346" t="str">
        <f>IF(ISNA(MATCH(A346,'ESO zone constants'!$A$3:$A$9950,0)),"","X")</f>
        <v>X</v>
      </c>
    </row>
    <row r="347" spans="1:5" x14ac:dyDescent="0.25">
      <c r="A347" s="82">
        <v>582</v>
      </c>
      <c r="B347">
        <v>345</v>
      </c>
      <c r="C347">
        <v>381</v>
      </c>
      <c r="D347" t="s">
        <v>430</v>
      </c>
      <c r="E347" t="str">
        <f>IF(ISNA(MATCH(A347,'ESO zone constants'!$A$3:$A$9950,0)),"","X")</f>
        <v>X</v>
      </c>
    </row>
    <row r="348" spans="1:5" x14ac:dyDescent="0.25">
      <c r="A348" s="82">
        <v>584</v>
      </c>
      <c r="B348">
        <v>346</v>
      </c>
      <c r="C348">
        <v>584</v>
      </c>
      <c r="D348" t="s">
        <v>39</v>
      </c>
      <c r="E348" t="str">
        <f>IF(ISNA(MATCH(A348,'ESO zone constants'!$A$3:$A$9950,0)),"","X")</f>
        <v>X</v>
      </c>
    </row>
    <row r="349" spans="1:5" x14ac:dyDescent="0.25">
      <c r="A349" s="82">
        <v>585</v>
      </c>
      <c r="B349">
        <v>347</v>
      </c>
      <c r="C349">
        <v>92</v>
      </c>
      <c r="D349" t="s">
        <v>431</v>
      </c>
      <c r="E349" t="str">
        <f>IF(ISNA(MATCH(A349,'ESO zone constants'!$A$3:$A$9950,0)),"","X")</f>
        <v>X</v>
      </c>
    </row>
    <row r="350" spans="1:5" x14ac:dyDescent="0.25">
      <c r="A350" s="82">
        <v>586</v>
      </c>
      <c r="B350">
        <v>348</v>
      </c>
      <c r="C350">
        <v>586</v>
      </c>
      <c r="D350" t="s">
        <v>432</v>
      </c>
      <c r="E350" t="str">
        <f>IF(ISNA(MATCH(A350,'ESO zone constants'!$A$3:$A$9950,0)),"","X")</f>
        <v>X</v>
      </c>
    </row>
    <row r="351" spans="1:5" x14ac:dyDescent="0.25">
      <c r="A351" s="82">
        <v>587</v>
      </c>
      <c r="B351">
        <v>349</v>
      </c>
      <c r="C351">
        <v>20</v>
      </c>
      <c r="D351" t="s">
        <v>433</v>
      </c>
      <c r="E351" t="str">
        <f>IF(ISNA(MATCH(A351,'ESO zone constants'!$A$3:$A$9950,0)),"","X")</f>
        <v>X</v>
      </c>
    </row>
    <row r="352" spans="1:5" x14ac:dyDescent="0.25">
      <c r="A352" s="82">
        <v>588</v>
      </c>
      <c r="B352">
        <v>350</v>
      </c>
      <c r="C352">
        <v>20</v>
      </c>
      <c r="D352" t="s">
        <v>434</v>
      </c>
      <c r="E352" t="str">
        <f>IF(ISNA(MATCH(A352,'ESO zone constants'!$A$3:$A$9950,0)),"","X")</f>
        <v>X</v>
      </c>
    </row>
    <row r="353" spans="1:5" x14ac:dyDescent="0.25">
      <c r="A353" s="82">
        <v>589</v>
      </c>
      <c r="B353">
        <v>351</v>
      </c>
      <c r="C353">
        <v>20</v>
      </c>
      <c r="D353" t="s">
        <v>435</v>
      </c>
      <c r="E353" t="str">
        <f>IF(ISNA(MATCH(A353,'ESO zone constants'!$A$3:$A$9950,0)),"","X")</f>
        <v>X</v>
      </c>
    </row>
    <row r="354" spans="1:5" x14ac:dyDescent="0.25">
      <c r="A354" s="82">
        <v>590</v>
      </c>
      <c r="B354">
        <v>352</v>
      </c>
      <c r="C354">
        <v>20</v>
      </c>
      <c r="D354" t="s">
        <v>436</v>
      </c>
      <c r="E354" t="str">
        <f>IF(ISNA(MATCH(A354,'ESO zone constants'!$A$3:$A$9950,0)),"","X")</f>
        <v>X</v>
      </c>
    </row>
    <row r="355" spans="1:5" x14ac:dyDescent="0.25">
      <c r="A355" s="82">
        <v>591</v>
      </c>
      <c r="B355">
        <v>353</v>
      </c>
      <c r="C355">
        <v>20</v>
      </c>
      <c r="D355" t="s">
        <v>437</v>
      </c>
      <c r="E355" t="str">
        <f>IF(ISNA(MATCH(A355,'ESO zone constants'!$A$3:$A$9950,0)),"","X")</f>
        <v>X</v>
      </c>
    </row>
    <row r="356" spans="1:5" x14ac:dyDescent="0.25">
      <c r="A356" s="82">
        <v>592</v>
      </c>
      <c r="B356">
        <v>354</v>
      </c>
      <c r="C356">
        <v>20</v>
      </c>
      <c r="D356" t="s">
        <v>438</v>
      </c>
      <c r="E356" t="str">
        <f>IF(ISNA(MATCH(A356,'ESO zone constants'!$A$3:$A$9950,0)),"","X")</f>
        <v>X</v>
      </c>
    </row>
    <row r="357" spans="1:5" x14ac:dyDescent="0.25">
      <c r="A357" s="82">
        <v>593</v>
      </c>
      <c r="B357">
        <v>355</v>
      </c>
      <c r="C357">
        <v>92</v>
      </c>
      <c r="D357" t="s">
        <v>158</v>
      </c>
      <c r="E357" t="str">
        <f>IF(ISNA(MATCH(A357,'ESO zone constants'!$A$3:$A$9950,0)),"","X")</f>
        <v>X</v>
      </c>
    </row>
    <row r="358" spans="1:5" x14ac:dyDescent="0.25">
      <c r="A358" s="82">
        <v>594</v>
      </c>
      <c r="B358">
        <v>356</v>
      </c>
      <c r="C358">
        <v>92</v>
      </c>
      <c r="D358" t="s">
        <v>439</v>
      </c>
      <c r="E358" t="str">
        <f>IF(ISNA(MATCH(A358,'ESO zone constants'!$A$3:$A$9950,0)),"","X")</f>
        <v>X</v>
      </c>
    </row>
    <row r="359" spans="1:5" x14ac:dyDescent="0.25">
      <c r="A359" s="82">
        <v>595</v>
      </c>
      <c r="B359">
        <v>357</v>
      </c>
      <c r="C359">
        <v>208</v>
      </c>
      <c r="D359" t="s">
        <v>440</v>
      </c>
      <c r="E359" t="str">
        <f>IF(ISNA(MATCH(A359,'ESO zone constants'!$A$3:$A$9950,0)),"","X")</f>
        <v>X</v>
      </c>
    </row>
    <row r="360" spans="1:5" x14ac:dyDescent="0.25">
      <c r="A360" s="82">
        <v>596</v>
      </c>
      <c r="B360">
        <v>358</v>
      </c>
      <c r="C360">
        <v>103</v>
      </c>
      <c r="D360" t="s">
        <v>441</v>
      </c>
      <c r="E360" t="str">
        <f>IF(ISNA(MATCH(A360,'ESO zone constants'!$A$3:$A$9950,0)),"","X")</f>
        <v>X</v>
      </c>
    </row>
    <row r="361" spans="1:5" x14ac:dyDescent="0.25">
      <c r="A361" s="83">
        <v>598</v>
      </c>
      <c r="B361">
        <v>359</v>
      </c>
      <c r="C361">
        <v>199</v>
      </c>
      <c r="D361" t="s">
        <v>442</v>
      </c>
      <c r="E361" t="str">
        <f>IF(ISNA(MATCH(A361,'ESO zone constants'!$A$3:$A$9950,0)),"","X")</f>
        <v>X</v>
      </c>
    </row>
    <row r="362" spans="1:5" x14ac:dyDescent="0.25">
      <c r="A362" s="83">
        <v>599</v>
      </c>
      <c r="B362">
        <v>360</v>
      </c>
      <c r="C362">
        <v>572</v>
      </c>
      <c r="D362" t="s">
        <v>443</v>
      </c>
      <c r="E362" t="str">
        <f>IF(ISNA(MATCH(A362,'ESO zone constants'!$A$3:$A$9950,0)),"","X")</f>
        <v>X</v>
      </c>
    </row>
    <row r="363" spans="1:5" x14ac:dyDescent="0.25">
      <c r="A363" s="83">
        <v>600</v>
      </c>
      <c r="B363">
        <v>361</v>
      </c>
      <c r="C363">
        <v>572</v>
      </c>
      <c r="D363" t="s">
        <v>444</v>
      </c>
      <c r="E363" t="str">
        <f>IF(ISNA(MATCH(A363,'ESO zone constants'!$A$3:$A$9950,0)),"","X")</f>
        <v>X</v>
      </c>
    </row>
    <row r="364" spans="1:5" x14ac:dyDescent="0.25">
      <c r="A364" s="83">
        <v>601</v>
      </c>
      <c r="B364">
        <v>362</v>
      </c>
      <c r="C364">
        <v>572</v>
      </c>
      <c r="D364" t="s">
        <v>445</v>
      </c>
      <c r="E364" t="str">
        <f>IF(ISNA(MATCH(A364,'ESO zone constants'!$A$3:$A$9950,0)),"","X")</f>
        <v>X</v>
      </c>
    </row>
    <row r="365" spans="1:5" x14ac:dyDescent="0.25">
      <c r="A365" s="83">
        <v>628</v>
      </c>
      <c r="B365">
        <v>363</v>
      </c>
      <c r="C365">
        <v>20</v>
      </c>
      <c r="D365" t="s">
        <v>434</v>
      </c>
      <c r="E365" t="str">
        <f>IF(ISNA(MATCH(A365,'ESO zone constants'!$A$3:$A$9950,0)),"","X")</f>
        <v>X</v>
      </c>
    </row>
    <row r="366" spans="1:5" x14ac:dyDescent="0.25">
      <c r="A366" s="83">
        <v>632</v>
      </c>
      <c r="B366">
        <v>364</v>
      </c>
      <c r="C366">
        <v>888</v>
      </c>
      <c r="D366" t="s">
        <v>446</v>
      </c>
      <c r="E366" t="str">
        <f>IF(ISNA(MATCH(A366,'ESO zone constants'!$A$3:$A$9950,0)),"","X")</f>
        <v>X</v>
      </c>
    </row>
    <row r="367" spans="1:5" x14ac:dyDescent="0.25">
      <c r="A367" s="83">
        <v>635</v>
      </c>
      <c r="B367">
        <v>365</v>
      </c>
      <c r="C367">
        <v>888</v>
      </c>
      <c r="D367" t="s">
        <v>447</v>
      </c>
      <c r="E367" t="str">
        <f>IF(ISNA(MATCH(A367,'ESO zone constants'!$A$3:$A$9950,0)),"","X")</f>
        <v>X</v>
      </c>
    </row>
    <row r="368" spans="1:5" x14ac:dyDescent="0.25">
      <c r="A368" s="83">
        <v>636</v>
      </c>
      <c r="B368">
        <v>366</v>
      </c>
      <c r="C368">
        <v>888</v>
      </c>
      <c r="D368" t="s">
        <v>448</v>
      </c>
      <c r="E368" t="str">
        <f>IF(ISNA(MATCH(A368,'ESO zone constants'!$A$3:$A$9950,0)),"","X")</f>
        <v>X</v>
      </c>
    </row>
    <row r="369" spans="1:5" x14ac:dyDescent="0.25">
      <c r="A369" s="83">
        <v>637</v>
      </c>
      <c r="B369">
        <v>367</v>
      </c>
      <c r="C369">
        <v>57</v>
      </c>
      <c r="D369" t="s">
        <v>449</v>
      </c>
      <c r="E369" t="str">
        <f>IF(ISNA(MATCH(A369,'ESO zone constants'!$A$3:$A$9950,0)),"","X")</f>
        <v>X</v>
      </c>
    </row>
    <row r="370" spans="1:5" x14ac:dyDescent="0.25">
      <c r="A370" s="83">
        <v>638</v>
      </c>
      <c r="B370">
        <v>368</v>
      </c>
      <c r="C370">
        <v>888</v>
      </c>
      <c r="D370" t="s">
        <v>450</v>
      </c>
      <c r="E370" t="str">
        <f>IF(ISNA(MATCH(A370,'ESO zone constants'!$A$3:$A$9950,0)),"","X")</f>
        <v>X</v>
      </c>
    </row>
    <row r="371" spans="1:5" x14ac:dyDescent="0.25">
      <c r="A371" s="83">
        <v>639</v>
      </c>
      <c r="B371">
        <v>369</v>
      </c>
      <c r="C371">
        <v>888</v>
      </c>
      <c r="D371" t="s">
        <v>451</v>
      </c>
      <c r="E371" t="str">
        <f>IF(ISNA(MATCH(A371,'ESO zone constants'!$A$3:$A$9950,0)),"","X")</f>
        <v>X</v>
      </c>
    </row>
    <row r="372" spans="1:5" x14ac:dyDescent="0.25">
      <c r="A372" s="83">
        <v>640</v>
      </c>
      <c r="B372">
        <v>370</v>
      </c>
      <c r="C372">
        <v>19</v>
      </c>
      <c r="D372" t="s">
        <v>452</v>
      </c>
      <c r="E372" t="str">
        <f>IF(ISNA(MATCH(A372,'ESO zone constants'!$A$3:$A$9950,0)),"","X")</f>
        <v>X</v>
      </c>
    </row>
    <row r="373" spans="1:5" x14ac:dyDescent="0.25">
      <c r="A373" s="82">
        <v>641</v>
      </c>
      <c r="B373">
        <v>371</v>
      </c>
      <c r="C373">
        <v>3</v>
      </c>
      <c r="D373" t="s">
        <v>453</v>
      </c>
      <c r="E373" t="str">
        <f>IF(ISNA(MATCH(A373,'ESO zone constants'!$A$3:$A$9950,0)),"","X")</f>
        <v>X</v>
      </c>
    </row>
    <row r="374" spans="1:5" x14ac:dyDescent="0.25">
      <c r="A374" s="82">
        <v>642</v>
      </c>
      <c r="B374">
        <v>372</v>
      </c>
      <c r="C374">
        <v>642</v>
      </c>
      <c r="D374" t="s">
        <v>144</v>
      </c>
      <c r="E374" t="str">
        <f>IF(ISNA(MATCH(A374,'ESO zone constants'!$A$3:$A$9950,0)),"","X")</f>
        <v>X</v>
      </c>
    </row>
    <row r="375" spans="1:5" x14ac:dyDescent="0.25">
      <c r="A375" s="82">
        <v>643</v>
      </c>
      <c r="B375">
        <v>373</v>
      </c>
      <c r="C375">
        <v>584</v>
      </c>
      <c r="D375" t="s">
        <v>454</v>
      </c>
      <c r="E375" t="str">
        <f>IF(ISNA(MATCH(A375,'ESO zone constants'!$A$3:$A$9950,0)),"","X")</f>
        <v>X</v>
      </c>
    </row>
    <row r="376" spans="1:5" x14ac:dyDescent="0.25">
      <c r="A376" s="82">
        <v>649</v>
      </c>
      <c r="B376">
        <v>374</v>
      </c>
      <c r="C376">
        <v>584</v>
      </c>
      <c r="D376" t="s">
        <v>455</v>
      </c>
      <c r="E376" t="str">
        <f>IF(ISNA(MATCH(A376,'ESO zone constants'!$A$3:$A$9950,0)),"","X")</f>
        <v>X</v>
      </c>
    </row>
    <row r="377" spans="1:5" x14ac:dyDescent="0.25">
      <c r="A377" s="82">
        <v>676</v>
      </c>
      <c r="B377">
        <v>375</v>
      </c>
      <c r="C377">
        <v>816</v>
      </c>
      <c r="D377" t="s">
        <v>456</v>
      </c>
      <c r="E377" t="str">
        <f>IF(ISNA(MATCH(A377,'ESO zone constants'!$A$3:$A$9950,0)),"","X")</f>
        <v>X</v>
      </c>
    </row>
    <row r="378" spans="1:5" x14ac:dyDescent="0.25">
      <c r="A378" s="83">
        <v>677</v>
      </c>
      <c r="B378">
        <v>376</v>
      </c>
      <c r="C378">
        <v>684</v>
      </c>
      <c r="D378" t="s">
        <v>457</v>
      </c>
      <c r="E378" t="str">
        <f>IF(ISNA(MATCH(A378,'ESO zone constants'!$A$3:$A$9950,0)),"","X")</f>
        <v>X</v>
      </c>
    </row>
    <row r="379" spans="1:5" x14ac:dyDescent="0.25">
      <c r="A379" s="83">
        <v>678</v>
      </c>
      <c r="B379">
        <v>377</v>
      </c>
      <c r="C379">
        <v>584</v>
      </c>
      <c r="D379" t="s">
        <v>52</v>
      </c>
      <c r="E379" t="str">
        <f>IF(ISNA(MATCH(A379,'ESO zone constants'!$A$3:$A$9950,0)),"","X")</f>
        <v>X</v>
      </c>
    </row>
    <row r="380" spans="1:5" x14ac:dyDescent="0.25">
      <c r="A380" s="83">
        <v>681</v>
      </c>
      <c r="B380">
        <v>378</v>
      </c>
      <c r="C380">
        <v>108</v>
      </c>
      <c r="D380" t="s">
        <v>71</v>
      </c>
      <c r="E380" t="str">
        <f>IF(ISNA(MATCH(A380,'ESO zone constants'!$A$3:$A$9950,0)),"","X")</f>
        <v>X</v>
      </c>
    </row>
    <row r="381" spans="1:5" x14ac:dyDescent="0.25">
      <c r="A381" s="83">
        <v>684</v>
      </c>
      <c r="B381">
        <v>379</v>
      </c>
      <c r="C381">
        <v>684</v>
      </c>
      <c r="D381" t="s">
        <v>458</v>
      </c>
      <c r="E381" t="str">
        <f>IF(ISNA(MATCH(A381,'ESO zone constants'!$A$3:$A$9950,0)),"","X")</f>
        <v>X</v>
      </c>
    </row>
    <row r="382" spans="1:5" x14ac:dyDescent="0.25">
      <c r="A382" s="83">
        <v>688</v>
      </c>
      <c r="B382">
        <v>380</v>
      </c>
      <c r="C382">
        <v>584</v>
      </c>
      <c r="D382" t="s">
        <v>54</v>
      </c>
      <c r="E382" t="str">
        <f>IF(ISNA(MATCH(A382,'ESO zone constants'!$A$3:$A$9950,0)),"","X")</f>
        <v>X</v>
      </c>
    </row>
    <row r="383" spans="1:5" x14ac:dyDescent="0.25">
      <c r="A383" s="83">
        <v>689</v>
      </c>
      <c r="B383">
        <v>381</v>
      </c>
      <c r="C383">
        <v>684</v>
      </c>
      <c r="D383" t="s">
        <v>459</v>
      </c>
      <c r="E383" t="str">
        <f>IF(ISNA(MATCH(A383,'ESO zone constants'!$A$3:$A$9950,0)),"","X")</f>
        <v>X</v>
      </c>
    </row>
    <row r="384" spans="1:5" x14ac:dyDescent="0.25">
      <c r="A384" s="82">
        <v>691</v>
      </c>
      <c r="B384">
        <v>382</v>
      </c>
      <c r="C384">
        <v>684</v>
      </c>
      <c r="D384" t="s">
        <v>460</v>
      </c>
      <c r="E384" t="str">
        <f>IF(ISNA(MATCH(A384,'ESO zone constants'!$A$3:$A$9950,0)),"","X")</f>
        <v>X</v>
      </c>
    </row>
    <row r="385" spans="1:5" x14ac:dyDescent="0.25">
      <c r="A385" s="83">
        <v>692</v>
      </c>
      <c r="B385">
        <v>383</v>
      </c>
      <c r="C385">
        <v>684</v>
      </c>
      <c r="D385" t="s">
        <v>461</v>
      </c>
      <c r="E385" t="str">
        <f>IF(ISNA(MATCH(A385,'ESO zone constants'!$A$3:$A$9950,0)),"","X")</f>
        <v>X</v>
      </c>
    </row>
    <row r="386" spans="1:5" x14ac:dyDescent="0.25">
      <c r="A386" s="82">
        <v>693</v>
      </c>
      <c r="B386">
        <v>384</v>
      </c>
      <c r="C386">
        <v>684</v>
      </c>
      <c r="D386" t="s">
        <v>462</v>
      </c>
      <c r="E386" t="str">
        <f>IF(ISNA(MATCH(A386,'ESO zone constants'!$A$3:$A$9950,0)),"","X")</f>
        <v>X</v>
      </c>
    </row>
    <row r="387" spans="1:5" x14ac:dyDescent="0.25">
      <c r="A387" s="82">
        <v>694</v>
      </c>
      <c r="B387">
        <v>385</v>
      </c>
      <c r="C387">
        <v>684</v>
      </c>
      <c r="D387" t="s">
        <v>463</v>
      </c>
      <c r="E387" t="str">
        <f>IF(ISNA(MATCH(A387,'ESO zone constants'!$A$3:$A$9950,0)),"","X")</f>
        <v>X</v>
      </c>
    </row>
    <row r="388" spans="1:5" x14ac:dyDescent="0.25">
      <c r="A388" s="82">
        <v>695</v>
      </c>
      <c r="B388">
        <v>386</v>
      </c>
      <c r="C388">
        <v>684</v>
      </c>
      <c r="D388" t="s">
        <v>464</v>
      </c>
      <c r="E388" t="str">
        <f>IF(ISNA(MATCH(A388,'ESO zone constants'!$A$3:$A$9950,0)),"","X")</f>
        <v>X</v>
      </c>
    </row>
    <row r="389" spans="1:5" x14ac:dyDescent="0.25">
      <c r="A389" s="83">
        <v>697</v>
      </c>
      <c r="B389">
        <v>387</v>
      </c>
      <c r="C389">
        <v>684</v>
      </c>
      <c r="D389" t="s">
        <v>465</v>
      </c>
      <c r="E389" t="str">
        <f>IF(ISNA(MATCH(A389,'ESO zone constants'!$A$3:$A$9950,0)),"","X")</f>
        <v>X</v>
      </c>
    </row>
    <row r="390" spans="1:5" x14ac:dyDescent="0.25">
      <c r="A390" s="83">
        <v>698</v>
      </c>
      <c r="B390">
        <v>388</v>
      </c>
      <c r="C390">
        <v>684</v>
      </c>
      <c r="D390" t="s">
        <v>466</v>
      </c>
      <c r="E390" t="str">
        <f>IF(ISNA(MATCH(A390,'ESO zone constants'!$A$3:$A$9950,0)),"","X")</f>
        <v>X</v>
      </c>
    </row>
    <row r="391" spans="1:5" x14ac:dyDescent="0.25">
      <c r="A391" s="83">
        <v>699</v>
      </c>
      <c r="B391">
        <v>389</v>
      </c>
      <c r="C391">
        <v>684</v>
      </c>
      <c r="D391" t="s">
        <v>467</v>
      </c>
      <c r="E391" t="str">
        <f>IF(ISNA(MATCH(A391,'ESO zone constants'!$A$3:$A$9950,0)),"","X")</f>
        <v>X</v>
      </c>
    </row>
    <row r="392" spans="1:5" x14ac:dyDescent="0.25">
      <c r="A392" s="82">
        <v>700</v>
      </c>
      <c r="B392">
        <v>390</v>
      </c>
      <c r="C392">
        <v>684</v>
      </c>
      <c r="D392" t="s">
        <v>468</v>
      </c>
      <c r="E392" t="str">
        <f>IF(ISNA(MATCH(A392,'ESO zone constants'!$A$3:$A$9950,0)),"","X")</f>
        <v>X</v>
      </c>
    </row>
    <row r="393" spans="1:5" x14ac:dyDescent="0.25">
      <c r="A393" s="83">
        <v>701</v>
      </c>
      <c r="B393">
        <v>391</v>
      </c>
      <c r="C393">
        <v>684</v>
      </c>
      <c r="D393" t="s">
        <v>469</v>
      </c>
      <c r="E393" t="str">
        <f>IF(ISNA(MATCH(A393,'ESO zone constants'!$A$3:$A$9950,0)),"","X")</f>
        <v>X</v>
      </c>
    </row>
    <row r="394" spans="1:5" x14ac:dyDescent="0.25">
      <c r="A394" s="83">
        <v>702</v>
      </c>
      <c r="B394">
        <v>392</v>
      </c>
      <c r="C394">
        <v>684</v>
      </c>
      <c r="D394" t="s">
        <v>470</v>
      </c>
      <c r="E394" t="str">
        <f>IF(ISNA(MATCH(A394,'ESO zone constants'!$A$3:$A$9950,0)),"","X")</f>
        <v>X</v>
      </c>
    </row>
    <row r="395" spans="1:5" x14ac:dyDescent="0.25">
      <c r="A395" s="83">
        <v>703</v>
      </c>
      <c r="B395">
        <v>393</v>
      </c>
      <c r="C395">
        <v>684</v>
      </c>
      <c r="D395" t="s">
        <v>471</v>
      </c>
      <c r="E395" t="str">
        <f>IF(ISNA(MATCH(A395,'ESO zone constants'!$A$3:$A$9950,0)),"","X")</f>
        <v>X</v>
      </c>
    </row>
    <row r="396" spans="1:5" x14ac:dyDescent="0.25">
      <c r="A396" s="82">
        <v>704</v>
      </c>
      <c r="B396">
        <v>394</v>
      </c>
      <c r="C396">
        <v>684</v>
      </c>
      <c r="D396" t="s">
        <v>472</v>
      </c>
      <c r="E396" t="str">
        <f>IF(ISNA(MATCH(A396,'ESO zone constants'!$A$3:$A$9950,0)),"","X")</f>
        <v>X</v>
      </c>
    </row>
    <row r="397" spans="1:5" x14ac:dyDescent="0.25">
      <c r="A397" s="82">
        <v>705</v>
      </c>
      <c r="B397">
        <v>395</v>
      </c>
      <c r="C397">
        <v>684</v>
      </c>
      <c r="D397" t="s">
        <v>473</v>
      </c>
      <c r="E397" t="str">
        <f>IF(ISNA(MATCH(A397,'ESO zone constants'!$A$3:$A$9950,0)),"","X")</f>
        <v>X</v>
      </c>
    </row>
    <row r="398" spans="1:5" x14ac:dyDescent="0.25">
      <c r="A398" s="82">
        <v>706</v>
      </c>
      <c r="B398">
        <v>396</v>
      </c>
      <c r="C398">
        <v>684</v>
      </c>
      <c r="D398" t="s">
        <v>474</v>
      </c>
      <c r="E398" t="str">
        <f>IF(ISNA(MATCH(A398,'ESO zone constants'!$A$3:$A$9950,0)),"","X")</f>
        <v>X</v>
      </c>
    </row>
    <row r="399" spans="1:5" x14ac:dyDescent="0.25">
      <c r="A399" s="82">
        <v>707</v>
      </c>
      <c r="B399">
        <v>397</v>
      </c>
      <c r="C399">
        <v>684</v>
      </c>
      <c r="D399" t="s">
        <v>475</v>
      </c>
      <c r="E399" t="str">
        <f>IF(ISNA(MATCH(A399,'ESO zone constants'!$A$3:$A$9950,0)),"","X")</f>
        <v>X</v>
      </c>
    </row>
    <row r="400" spans="1:5" x14ac:dyDescent="0.25">
      <c r="A400" s="83">
        <v>708</v>
      </c>
      <c r="B400">
        <v>398</v>
      </c>
      <c r="C400">
        <v>684</v>
      </c>
      <c r="D400" t="s">
        <v>476</v>
      </c>
      <c r="E400" t="str">
        <f>IF(ISNA(MATCH(A400,'ESO zone constants'!$A$3:$A$9950,0)),"","X")</f>
        <v>X</v>
      </c>
    </row>
    <row r="401" spans="1:5" x14ac:dyDescent="0.25">
      <c r="A401" s="83">
        <v>710</v>
      </c>
      <c r="B401">
        <v>399</v>
      </c>
      <c r="C401">
        <v>684</v>
      </c>
      <c r="D401" t="s">
        <v>477</v>
      </c>
      <c r="E401" t="str">
        <f>IF(ISNA(MATCH(A401,'ESO zone constants'!$A$3:$A$9950,0)),"","X")</f>
        <v>X</v>
      </c>
    </row>
    <row r="402" spans="1:5" x14ac:dyDescent="0.25">
      <c r="A402" s="83">
        <v>711</v>
      </c>
      <c r="B402">
        <v>400</v>
      </c>
      <c r="C402">
        <v>684</v>
      </c>
      <c r="D402" t="s">
        <v>478</v>
      </c>
      <c r="E402" t="str">
        <f>IF(ISNA(MATCH(A402,'ESO zone constants'!$A$3:$A$9950,0)),"","X")</f>
        <v>X</v>
      </c>
    </row>
    <row r="403" spans="1:5" x14ac:dyDescent="0.25">
      <c r="A403" s="83">
        <v>712</v>
      </c>
      <c r="B403">
        <v>401</v>
      </c>
      <c r="C403">
        <v>684</v>
      </c>
      <c r="D403" t="s">
        <v>479</v>
      </c>
      <c r="E403" t="str">
        <f>IF(ISNA(MATCH(A403,'ESO zone constants'!$A$3:$A$9950,0)),"","X")</f>
        <v>X</v>
      </c>
    </row>
    <row r="404" spans="1:5" x14ac:dyDescent="0.25">
      <c r="A404" s="83">
        <v>715</v>
      </c>
      <c r="B404">
        <v>402</v>
      </c>
      <c r="C404">
        <v>684</v>
      </c>
      <c r="D404" t="s">
        <v>480</v>
      </c>
      <c r="E404" t="str">
        <f>IF(ISNA(MATCH(A404,'ESO zone constants'!$A$3:$A$9950,0)),"","X")</f>
        <v>X</v>
      </c>
    </row>
    <row r="405" spans="1:5" x14ac:dyDescent="0.25">
      <c r="A405" s="83">
        <v>719</v>
      </c>
      <c r="B405">
        <v>403</v>
      </c>
      <c r="C405">
        <v>1011</v>
      </c>
      <c r="D405" t="s">
        <v>481</v>
      </c>
      <c r="E405" t="str">
        <f>IF(ISNA(MATCH(A405,'ESO zone constants'!$A$3:$A$9950,0)),"","X")</f>
        <v>X</v>
      </c>
    </row>
    <row r="406" spans="1:5" x14ac:dyDescent="0.25">
      <c r="A406" s="83">
        <v>723</v>
      </c>
      <c r="B406">
        <v>404</v>
      </c>
      <c r="C406">
        <v>199</v>
      </c>
      <c r="D406" t="s">
        <v>429</v>
      </c>
      <c r="E406" t="str">
        <f>IF(ISNA(MATCH(A406,'ESO zone constants'!$A$3:$A$9950,0)),"","X")</f>
        <v>X</v>
      </c>
    </row>
    <row r="407" spans="1:5" x14ac:dyDescent="0.25">
      <c r="A407" s="82">
        <v>724</v>
      </c>
      <c r="B407">
        <v>405</v>
      </c>
      <c r="C407">
        <v>684</v>
      </c>
      <c r="D407" t="s">
        <v>482</v>
      </c>
      <c r="E407" t="str">
        <f>IF(ISNA(MATCH(A407,'ESO zone constants'!$A$3:$A$9950,0)),"","X")</f>
        <v>X</v>
      </c>
    </row>
    <row r="408" spans="1:5" x14ac:dyDescent="0.25">
      <c r="A408" s="82">
        <v>725</v>
      </c>
      <c r="B408">
        <v>406</v>
      </c>
      <c r="C408">
        <v>816</v>
      </c>
      <c r="D408" t="s">
        <v>483</v>
      </c>
      <c r="E408" t="str">
        <f>IF(ISNA(MATCH(A408,'ESO zone constants'!$A$3:$A$9950,0)),"","X")</f>
        <v>X</v>
      </c>
    </row>
    <row r="409" spans="1:5" x14ac:dyDescent="0.25">
      <c r="A409" s="82">
        <v>726</v>
      </c>
      <c r="B409">
        <v>407</v>
      </c>
      <c r="C409">
        <v>726</v>
      </c>
      <c r="D409" t="s">
        <v>80</v>
      </c>
      <c r="E409" t="str">
        <f>IF(ISNA(MATCH(A409,'ESO zone constants'!$A$3:$A$9950,0)),"","X")</f>
        <v>X</v>
      </c>
    </row>
    <row r="410" spans="1:5" x14ac:dyDescent="0.25">
      <c r="A410" s="82">
        <v>745</v>
      </c>
      <c r="B410">
        <v>408</v>
      </c>
      <c r="C410">
        <v>41</v>
      </c>
      <c r="D410" t="s">
        <v>484</v>
      </c>
      <c r="E410" t="str">
        <f>IF(ISNA(MATCH(A410,'ESO zone constants'!$A$3:$A$9950,0)),"","X")</f>
        <v>X</v>
      </c>
    </row>
    <row r="411" spans="1:5" x14ac:dyDescent="0.25">
      <c r="A411" s="82">
        <v>746</v>
      </c>
      <c r="B411">
        <v>409</v>
      </c>
      <c r="C411">
        <v>381</v>
      </c>
      <c r="D411" t="s">
        <v>485</v>
      </c>
      <c r="E411" t="str">
        <f>IF(ISNA(MATCH(A411,'ESO zone constants'!$A$3:$A$9950,0)),"","X")</f>
        <v>X</v>
      </c>
    </row>
    <row r="412" spans="1:5" x14ac:dyDescent="0.25">
      <c r="A412" s="82">
        <v>747</v>
      </c>
      <c r="B412">
        <v>410</v>
      </c>
      <c r="C412">
        <v>383</v>
      </c>
      <c r="D412" t="s">
        <v>486</v>
      </c>
      <c r="E412" t="str">
        <f>IF(ISNA(MATCH(A412,'ESO zone constants'!$A$3:$A$9950,0)),"","X")</f>
        <v>X</v>
      </c>
    </row>
    <row r="413" spans="1:5" x14ac:dyDescent="0.25">
      <c r="A413" s="82">
        <v>748</v>
      </c>
      <c r="B413">
        <v>411</v>
      </c>
      <c r="C413">
        <v>108</v>
      </c>
      <c r="D413" t="s">
        <v>487</v>
      </c>
      <c r="E413" t="str">
        <f>IF(ISNA(MATCH(A413,'ESO zone constants'!$A$3:$A$9950,0)),"","X")</f>
        <v>X</v>
      </c>
    </row>
    <row r="414" spans="1:5" x14ac:dyDescent="0.25">
      <c r="A414" s="82">
        <v>749</v>
      </c>
      <c r="B414">
        <v>412</v>
      </c>
      <c r="C414">
        <v>58</v>
      </c>
      <c r="D414" t="s">
        <v>488</v>
      </c>
      <c r="E414" t="str">
        <f>IF(ISNA(MATCH(A414,'ESO zone constants'!$A$3:$A$9950,0)),"","X")</f>
        <v>X</v>
      </c>
    </row>
    <row r="415" spans="1:5" x14ac:dyDescent="0.25">
      <c r="A415" s="82">
        <v>750</v>
      </c>
      <c r="B415">
        <v>413</v>
      </c>
      <c r="C415">
        <v>382</v>
      </c>
      <c r="D415" t="s">
        <v>489</v>
      </c>
      <c r="E415" t="str">
        <f>IF(ISNA(MATCH(A415,'ESO zone constants'!$A$3:$A$9950,0)),"","X")</f>
        <v>X</v>
      </c>
    </row>
    <row r="416" spans="1:5" x14ac:dyDescent="0.25">
      <c r="A416" s="83">
        <v>751</v>
      </c>
      <c r="B416">
        <v>414</v>
      </c>
      <c r="C416">
        <v>888</v>
      </c>
      <c r="D416" t="s">
        <v>490</v>
      </c>
      <c r="E416" t="str">
        <f>IF(ISNA(MATCH(A416,'ESO zone constants'!$A$3:$A$9950,0)),"","X")</f>
        <v>X</v>
      </c>
    </row>
    <row r="417" spans="1:5" x14ac:dyDescent="0.25">
      <c r="A417" s="83">
        <v>752</v>
      </c>
      <c r="B417">
        <v>415</v>
      </c>
      <c r="C417">
        <v>19</v>
      </c>
      <c r="D417" t="s">
        <v>491</v>
      </c>
      <c r="E417" t="str">
        <f>IF(ISNA(MATCH(A417,'ESO zone constants'!$A$3:$A$9950,0)),"","X")</f>
        <v>X</v>
      </c>
    </row>
    <row r="418" spans="1:5" x14ac:dyDescent="0.25">
      <c r="A418" s="83">
        <v>753</v>
      </c>
      <c r="B418">
        <v>416</v>
      </c>
      <c r="C418">
        <v>3</v>
      </c>
      <c r="D418" t="s">
        <v>492</v>
      </c>
      <c r="E418" t="str">
        <f>IF(ISNA(MATCH(A418,'ESO zone constants'!$A$3:$A$9950,0)),"","X")</f>
        <v>X</v>
      </c>
    </row>
    <row r="419" spans="1:5" x14ac:dyDescent="0.25">
      <c r="A419" s="83">
        <v>754</v>
      </c>
      <c r="B419">
        <v>417</v>
      </c>
      <c r="C419">
        <v>92</v>
      </c>
      <c r="D419" t="s">
        <v>493</v>
      </c>
      <c r="E419" t="str">
        <f>IF(ISNA(MATCH(A419,'ESO zone constants'!$A$3:$A$9950,0)),"","X")</f>
        <v>X</v>
      </c>
    </row>
    <row r="420" spans="1:5" x14ac:dyDescent="0.25">
      <c r="A420" s="83">
        <v>755</v>
      </c>
      <c r="B420">
        <v>418</v>
      </c>
      <c r="C420">
        <v>20</v>
      </c>
      <c r="D420" t="s">
        <v>494</v>
      </c>
      <c r="E420" t="str">
        <f>IF(ISNA(MATCH(A420,'ESO zone constants'!$A$3:$A$9950,0)),"","X")</f>
        <v>X</v>
      </c>
    </row>
    <row r="421" spans="1:5" x14ac:dyDescent="0.25">
      <c r="A421" s="83">
        <v>756</v>
      </c>
      <c r="B421">
        <v>419</v>
      </c>
      <c r="C421">
        <v>104</v>
      </c>
      <c r="D421" t="s">
        <v>495</v>
      </c>
      <c r="E421" t="str">
        <f>IF(ISNA(MATCH(A421,'ESO zone constants'!$A$3:$A$9950,0)),"","X")</f>
        <v>X</v>
      </c>
    </row>
    <row r="422" spans="1:5" x14ac:dyDescent="0.25">
      <c r="A422" s="83">
        <v>757</v>
      </c>
      <c r="B422">
        <v>420</v>
      </c>
      <c r="C422">
        <v>41</v>
      </c>
      <c r="D422" t="s">
        <v>496</v>
      </c>
      <c r="E422" t="str">
        <f>IF(ISNA(MATCH(A422,'ESO zone constants'!$A$3:$A$9950,0)),"","X")</f>
        <v>X</v>
      </c>
    </row>
    <row r="423" spans="1:5" x14ac:dyDescent="0.25">
      <c r="A423" s="82">
        <v>758</v>
      </c>
      <c r="B423">
        <v>421</v>
      </c>
      <c r="C423">
        <v>101</v>
      </c>
      <c r="D423" t="s">
        <v>497</v>
      </c>
      <c r="E423" t="str">
        <f>IF(ISNA(MATCH(A423,'ESO zone constants'!$A$3:$A$9950,0)),"","X")</f>
        <v>X</v>
      </c>
    </row>
    <row r="424" spans="1:5" x14ac:dyDescent="0.25">
      <c r="A424" s="82">
        <v>759</v>
      </c>
      <c r="B424">
        <v>422</v>
      </c>
      <c r="C424">
        <v>117</v>
      </c>
      <c r="D424" t="s">
        <v>498</v>
      </c>
      <c r="E424" t="str">
        <f>IF(ISNA(MATCH(A424,'ESO zone constants'!$A$3:$A$9950,0)),"","X")</f>
        <v>X</v>
      </c>
    </row>
    <row r="425" spans="1:5" x14ac:dyDescent="0.25">
      <c r="A425" s="82">
        <v>760</v>
      </c>
      <c r="B425">
        <v>423</v>
      </c>
      <c r="C425">
        <v>57</v>
      </c>
      <c r="D425" t="s">
        <v>499</v>
      </c>
      <c r="E425" t="str">
        <f>IF(ISNA(MATCH(A425,'ESO zone constants'!$A$3:$A$9950,0)),"","X")</f>
        <v>X</v>
      </c>
    </row>
    <row r="426" spans="1:5" x14ac:dyDescent="0.25">
      <c r="A426" s="82">
        <v>761</v>
      </c>
      <c r="B426">
        <v>424</v>
      </c>
      <c r="C426">
        <v>103</v>
      </c>
      <c r="D426" t="s">
        <v>500</v>
      </c>
      <c r="E426" t="str">
        <f>IF(ISNA(MATCH(A426,'ESO zone constants'!$A$3:$A$9950,0)),"","X")</f>
        <v>X</v>
      </c>
    </row>
    <row r="427" spans="1:5" x14ac:dyDescent="0.25">
      <c r="A427" s="82">
        <v>763</v>
      </c>
      <c r="B427">
        <v>425</v>
      </c>
      <c r="C427">
        <v>816</v>
      </c>
      <c r="D427" t="s">
        <v>501</v>
      </c>
      <c r="E427" t="str">
        <f>IF(ISNA(MATCH(A427,'ESO zone constants'!$A$3:$A$9950,0)),"","X")</f>
        <v>X</v>
      </c>
    </row>
    <row r="428" spans="1:5" x14ac:dyDescent="0.25">
      <c r="A428" s="82">
        <v>764</v>
      </c>
      <c r="B428">
        <v>426</v>
      </c>
      <c r="C428">
        <v>816</v>
      </c>
      <c r="D428" t="s">
        <v>502</v>
      </c>
      <c r="E428" t="str">
        <f>IF(ISNA(MATCH(A428,'ESO zone constants'!$A$3:$A$9950,0)),"","X")</f>
        <v>X</v>
      </c>
    </row>
    <row r="429" spans="1:5" x14ac:dyDescent="0.25">
      <c r="A429" s="82">
        <v>765</v>
      </c>
      <c r="B429">
        <v>427</v>
      </c>
      <c r="C429">
        <v>823</v>
      </c>
      <c r="D429" t="s">
        <v>503</v>
      </c>
      <c r="E429" t="str">
        <f>IF(ISNA(MATCH(A429,'ESO zone constants'!$A$3:$A$9950,0)),"","X")</f>
        <v>X</v>
      </c>
    </row>
    <row r="430" spans="1:5" x14ac:dyDescent="0.25">
      <c r="A430" s="83">
        <v>766</v>
      </c>
      <c r="B430">
        <v>428</v>
      </c>
      <c r="C430">
        <v>823</v>
      </c>
      <c r="D430" t="s">
        <v>504</v>
      </c>
      <c r="E430" t="str">
        <f>IF(ISNA(MATCH(A430,'ESO zone constants'!$A$3:$A$9950,0)),"","X")</f>
        <v>X</v>
      </c>
    </row>
    <row r="431" spans="1:5" x14ac:dyDescent="0.25">
      <c r="A431" s="82">
        <v>767</v>
      </c>
      <c r="B431">
        <v>429</v>
      </c>
      <c r="C431">
        <v>816</v>
      </c>
      <c r="D431" t="s">
        <v>505</v>
      </c>
      <c r="E431" t="str">
        <f>IF(ISNA(MATCH(A431,'ESO zone constants'!$A$3:$A$9950,0)),"","X")</f>
        <v>X</v>
      </c>
    </row>
    <row r="432" spans="1:5" x14ac:dyDescent="0.25">
      <c r="A432" s="82">
        <v>769</v>
      </c>
      <c r="B432">
        <v>430</v>
      </c>
      <c r="C432">
        <v>823</v>
      </c>
      <c r="D432" t="s">
        <v>506</v>
      </c>
      <c r="E432" t="str">
        <f>IF(ISNA(MATCH(A432,'ESO zone constants'!$A$3:$A$9950,0)),"","X")</f>
        <v>X</v>
      </c>
    </row>
    <row r="433" spans="1:5" x14ac:dyDescent="0.25">
      <c r="A433" s="82">
        <v>770</v>
      </c>
      <c r="B433">
        <v>431</v>
      </c>
      <c r="C433">
        <v>816</v>
      </c>
      <c r="D433" t="s">
        <v>507</v>
      </c>
      <c r="E433" t="str">
        <f>IF(ISNA(MATCH(A433,'ESO zone constants'!$A$3:$A$9950,0)),"","X")</f>
        <v>X</v>
      </c>
    </row>
    <row r="434" spans="1:5" x14ac:dyDescent="0.25">
      <c r="A434" s="82">
        <v>771</v>
      </c>
      <c r="B434">
        <v>432</v>
      </c>
      <c r="C434">
        <v>816</v>
      </c>
      <c r="D434" t="s">
        <v>508</v>
      </c>
      <c r="E434" t="str">
        <f>IF(ISNA(MATCH(A434,'ESO zone constants'!$A$3:$A$9950,0)),"","X")</f>
        <v>X</v>
      </c>
    </row>
    <row r="435" spans="1:5" x14ac:dyDescent="0.25">
      <c r="A435" s="82">
        <v>773</v>
      </c>
      <c r="B435">
        <v>433</v>
      </c>
      <c r="C435">
        <v>117</v>
      </c>
      <c r="D435" t="s">
        <v>509</v>
      </c>
      <c r="E435" t="str">
        <f>IF(ISNA(MATCH(A435,'ESO zone constants'!$A$3:$A$9950,0)),"","X")</f>
        <v>X</v>
      </c>
    </row>
    <row r="436" spans="1:5" x14ac:dyDescent="0.25">
      <c r="A436" s="82">
        <v>774</v>
      </c>
      <c r="B436">
        <v>434</v>
      </c>
      <c r="C436">
        <v>1086</v>
      </c>
      <c r="D436" t="s">
        <v>1586</v>
      </c>
      <c r="E436" t="str">
        <f>IF(ISNA(MATCH(A436,'ESO zone constants'!$A$3:$A$9950,0)),"","X")</f>
        <v>X</v>
      </c>
    </row>
    <row r="437" spans="1:5" x14ac:dyDescent="0.25">
      <c r="A437" s="83">
        <v>780</v>
      </c>
      <c r="B437">
        <v>435</v>
      </c>
      <c r="C437">
        <v>684</v>
      </c>
      <c r="D437" t="s">
        <v>510</v>
      </c>
      <c r="E437" t="str">
        <f>IF(ISNA(MATCH(A437,'ESO zone constants'!$A$3:$A$9950,0)),"","X")</f>
        <v>X</v>
      </c>
    </row>
    <row r="438" spans="1:5" x14ac:dyDescent="0.25">
      <c r="A438" s="82">
        <v>808</v>
      </c>
      <c r="B438">
        <v>436</v>
      </c>
      <c r="C438">
        <v>1160</v>
      </c>
      <c r="D438" t="s">
        <v>1909</v>
      </c>
      <c r="E438" t="str">
        <f>IF(ISNA(MATCH(A438,'ESO zone constants'!$A$3:$A$9950,0)),"","X")</f>
        <v>X</v>
      </c>
    </row>
    <row r="439" spans="1:5" x14ac:dyDescent="0.25">
      <c r="A439" s="82">
        <v>809</v>
      </c>
      <c r="B439">
        <v>437</v>
      </c>
      <c r="C439">
        <v>199</v>
      </c>
      <c r="D439" t="s">
        <v>432</v>
      </c>
      <c r="E439" t="str">
        <f>IF(ISNA(MATCH(A439,'ESO zone constants'!$A$3:$A$9950,0)),"","X")</f>
        <v>X</v>
      </c>
    </row>
    <row r="440" spans="1:5" x14ac:dyDescent="0.25">
      <c r="A440" s="82">
        <v>810</v>
      </c>
      <c r="B440">
        <v>438</v>
      </c>
      <c r="C440">
        <v>381</v>
      </c>
      <c r="D440" t="s">
        <v>511</v>
      </c>
      <c r="E440" t="str">
        <f>IF(ISNA(MATCH(A440,'ESO zone constants'!$A$3:$A$9950,0)),"","X")</f>
        <v>X</v>
      </c>
    </row>
    <row r="441" spans="1:5" x14ac:dyDescent="0.25">
      <c r="A441" s="83">
        <v>811</v>
      </c>
      <c r="B441">
        <v>439</v>
      </c>
      <c r="C441">
        <v>535</v>
      </c>
      <c r="D441" t="s">
        <v>512</v>
      </c>
      <c r="E441" t="str">
        <f>IF(ISNA(MATCH(A441,'ESO zone constants'!$A$3:$A$9950,0)),"","X")</f>
        <v>X</v>
      </c>
    </row>
    <row r="442" spans="1:5" x14ac:dyDescent="0.25">
      <c r="A442" s="82">
        <v>814</v>
      </c>
      <c r="B442">
        <v>440</v>
      </c>
      <c r="C442">
        <v>684</v>
      </c>
      <c r="D442" t="s">
        <v>513</v>
      </c>
      <c r="E442" t="str">
        <f>IF(ISNA(MATCH(A442,'ESO zone constants'!$A$3:$A$9950,0)),"","X")</f>
        <v>X</v>
      </c>
    </row>
    <row r="443" spans="1:5" x14ac:dyDescent="0.25">
      <c r="A443" s="82">
        <v>815</v>
      </c>
      <c r="B443">
        <v>441</v>
      </c>
      <c r="C443">
        <v>684</v>
      </c>
      <c r="D443" t="s">
        <v>514</v>
      </c>
      <c r="E443" t="str">
        <f>IF(ISNA(MATCH(A443,'ESO zone constants'!$A$3:$A$9950,0)),"","X")</f>
        <v>X</v>
      </c>
    </row>
    <row r="444" spans="1:5" x14ac:dyDescent="0.25">
      <c r="A444" s="82">
        <v>816</v>
      </c>
      <c r="B444">
        <v>442</v>
      </c>
      <c r="C444">
        <v>816</v>
      </c>
      <c r="D444" t="s">
        <v>515</v>
      </c>
      <c r="E444" t="str">
        <f>IF(ISNA(MATCH(A444,'ESO zone constants'!$A$3:$A$9950,0)),"","X")</f>
        <v>X</v>
      </c>
    </row>
    <row r="445" spans="1:5" x14ac:dyDescent="0.25">
      <c r="A445" s="83">
        <v>817</v>
      </c>
      <c r="B445">
        <v>443</v>
      </c>
      <c r="C445">
        <v>816</v>
      </c>
      <c r="D445" t="s">
        <v>516</v>
      </c>
      <c r="E445" t="str">
        <f>IF(ISNA(MATCH(A445,'ESO zone constants'!$A$3:$A$9950,0)),"","X")</f>
        <v>X</v>
      </c>
    </row>
    <row r="446" spans="1:5" x14ac:dyDescent="0.25">
      <c r="A446" s="82">
        <v>818</v>
      </c>
      <c r="B446">
        <v>444</v>
      </c>
      <c r="C446">
        <v>816</v>
      </c>
      <c r="D446" t="s">
        <v>517</v>
      </c>
      <c r="E446" t="str">
        <f>IF(ISNA(MATCH(A446,'ESO zone constants'!$A$3:$A$9950,0)),"","X")</f>
        <v>X</v>
      </c>
    </row>
    <row r="447" spans="1:5" x14ac:dyDescent="0.25">
      <c r="A447" s="82">
        <v>819</v>
      </c>
      <c r="B447">
        <v>445</v>
      </c>
      <c r="C447">
        <v>816</v>
      </c>
      <c r="D447" t="s">
        <v>518</v>
      </c>
      <c r="E447" t="str">
        <f>IF(ISNA(MATCH(A447,'ESO zone constants'!$A$3:$A$9950,0)),"","X")</f>
        <v>X</v>
      </c>
    </row>
    <row r="448" spans="1:5" x14ac:dyDescent="0.25">
      <c r="A448" s="82">
        <v>820</v>
      </c>
      <c r="B448">
        <v>446</v>
      </c>
      <c r="C448">
        <v>816</v>
      </c>
      <c r="D448" t="s">
        <v>519</v>
      </c>
      <c r="E448" t="str">
        <f>IF(ISNA(MATCH(A448,'ESO zone constants'!$A$3:$A$9950,0)),"","X")</f>
        <v>X</v>
      </c>
    </row>
    <row r="449" spans="1:5" x14ac:dyDescent="0.25">
      <c r="A449" s="82">
        <v>821</v>
      </c>
      <c r="B449">
        <v>447</v>
      </c>
      <c r="C449">
        <v>816</v>
      </c>
      <c r="D449" t="s">
        <v>520</v>
      </c>
      <c r="E449" t="str">
        <f>IF(ISNA(MATCH(A449,'ESO zone constants'!$A$3:$A$9950,0)),"","X")</f>
        <v>X</v>
      </c>
    </row>
    <row r="450" spans="1:5" x14ac:dyDescent="0.25">
      <c r="A450" s="82">
        <v>823</v>
      </c>
      <c r="B450">
        <v>448</v>
      </c>
      <c r="C450">
        <v>823</v>
      </c>
      <c r="D450" t="s">
        <v>521</v>
      </c>
      <c r="E450" t="str">
        <f>IF(ISNA(MATCH(A450,'ESO zone constants'!$A$3:$A$9950,0)),"","X")</f>
        <v>X</v>
      </c>
    </row>
    <row r="451" spans="1:5" x14ac:dyDescent="0.25">
      <c r="A451" s="82">
        <v>824</v>
      </c>
      <c r="B451">
        <v>449</v>
      </c>
      <c r="C451">
        <v>823</v>
      </c>
      <c r="D451" t="s">
        <v>522</v>
      </c>
      <c r="E451" t="str">
        <f>IF(ISNA(MATCH(A451,'ESO zone constants'!$A$3:$A$9950,0)),"","X")</f>
        <v>X</v>
      </c>
    </row>
    <row r="452" spans="1:5" x14ac:dyDescent="0.25">
      <c r="A452" s="82">
        <v>825</v>
      </c>
      <c r="B452">
        <v>450</v>
      </c>
      <c r="C452">
        <v>823</v>
      </c>
      <c r="D452" t="s">
        <v>523</v>
      </c>
      <c r="E452" t="str">
        <f>IF(ISNA(MATCH(A452,'ESO zone constants'!$A$3:$A$9950,0)),"","X")</f>
        <v>X</v>
      </c>
    </row>
    <row r="453" spans="1:5" x14ac:dyDescent="0.25">
      <c r="A453" s="82">
        <v>826</v>
      </c>
      <c r="B453">
        <v>451</v>
      </c>
      <c r="C453">
        <v>823</v>
      </c>
      <c r="D453" t="s">
        <v>524</v>
      </c>
      <c r="E453" t="str">
        <f>IF(ISNA(MATCH(A453,'ESO zone constants'!$A$3:$A$9950,0)),"","X")</f>
        <v>X</v>
      </c>
    </row>
    <row r="454" spans="1:5" x14ac:dyDescent="0.25">
      <c r="A454" s="82">
        <v>827</v>
      </c>
      <c r="B454">
        <v>452</v>
      </c>
      <c r="C454">
        <v>823</v>
      </c>
      <c r="D454" t="s">
        <v>525</v>
      </c>
      <c r="E454" t="str">
        <f>IF(ISNA(MATCH(A454,'ESO zone constants'!$A$3:$A$9950,0)),"","X")</f>
        <v>X</v>
      </c>
    </row>
    <row r="455" spans="1:5" x14ac:dyDescent="0.25">
      <c r="A455" s="82">
        <v>828</v>
      </c>
      <c r="B455">
        <v>453</v>
      </c>
      <c r="C455">
        <v>823</v>
      </c>
      <c r="D455" t="s">
        <v>526</v>
      </c>
      <c r="E455" t="str">
        <f>IF(ISNA(MATCH(A455,'ESO zone constants'!$A$3:$A$9950,0)),"","X")</f>
        <v>X</v>
      </c>
    </row>
    <row r="456" spans="1:5" x14ac:dyDescent="0.25">
      <c r="A456" s="82">
        <v>829</v>
      </c>
      <c r="B456">
        <v>454</v>
      </c>
      <c r="C456">
        <v>823</v>
      </c>
      <c r="D456" t="s">
        <v>527</v>
      </c>
      <c r="E456" t="str">
        <f>IF(ISNA(MATCH(A456,'ESO zone constants'!$A$3:$A$9950,0)),"","X")</f>
        <v>X</v>
      </c>
    </row>
    <row r="457" spans="1:5" x14ac:dyDescent="0.25">
      <c r="A457" s="82">
        <v>831</v>
      </c>
      <c r="B457">
        <v>455</v>
      </c>
      <c r="C457">
        <v>823</v>
      </c>
      <c r="D457" t="s">
        <v>528</v>
      </c>
      <c r="E457" t="str">
        <f>IF(ISNA(MATCH(A457,'ESO zone constants'!$A$3:$A$9950,0)),"","X")</f>
        <v>X</v>
      </c>
    </row>
    <row r="458" spans="1:5" x14ac:dyDescent="0.25">
      <c r="A458" s="82">
        <v>832</v>
      </c>
      <c r="B458">
        <v>456</v>
      </c>
      <c r="C458">
        <v>823</v>
      </c>
      <c r="D458" t="s">
        <v>529</v>
      </c>
      <c r="E458" t="str">
        <f>IF(ISNA(MATCH(A458,'ESO zone constants'!$A$3:$A$9950,0)),"","X")</f>
        <v>X</v>
      </c>
    </row>
    <row r="459" spans="1:5" x14ac:dyDescent="0.25">
      <c r="A459" s="82">
        <v>833</v>
      </c>
      <c r="B459">
        <v>457</v>
      </c>
      <c r="C459">
        <v>823</v>
      </c>
      <c r="D459" t="s">
        <v>530</v>
      </c>
      <c r="E459" t="str">
        <f>IF(ISNA(MATCH(A459,'ESO zone constants'!$A$3:$A$9950,0)),"","X")</f>
        <v>X</v>
      </c>
    </row>
    <row r="460" spans="1:5" x14ac:dyDescent="0.25">
      <c r="A460" s="82">
        <v>834</v>
      </c>
      <c r="B460">
        <v>458</v>
      </c>
      <c r="C460">
        <v>816</v>
      </c>
      <c r="D460" t="s">
        <v>531</v>
      </c>
      <c r="E460" t="str">
        <f>IF(ISNA(MATCH(A460,'ESO zone constants'!$A$3:$A$9950,0)),"","X")</f>
        <v>X</v>
      </c>
    </row>
    <row r="461" spans="1:5" x14ac:dyDescent="0.25">
      <c r="A461" s="82">
        <v>836</v>
      </c>
      <c r="B461">
        <v>459</v>
      </c>
      <c r="C461">
        <v>823</v>
      </c>
      <c r="D461" t="s">
        <v>532</v>
      </c>
      <c r="E461" t="str">
        <f>IF(ISNA(MATCH(A461,'ESO zone constants'!$A$3:$A$9950,0)),"","X")</f>
        <v>X</v>
      </c>
    </row>
    <row r="462" spans="1:5" x14ac:dyDescent="0.25">
      <c r="A462" s="82">
        <v>837</v>
      </c>
      <c r="B462">
        <v>460</v>
      </c>
      <c r="C462">
        <v>823</v>
      </c>
      <c r="D462" t="s">
        <v>533</v>
      </c>
      <c r="E462" t="str">
        <f>IF(ISNA(MATCH(A462,'ESO zone constants'!$A$3:$A$9950,0)),"","X")</f>
        <v>X</v>
      </c>
    </row>
    <row r="463" spans="1:5" x14ac:dyDescent="0.25">
      <c r="A463" s="82">
        <v>841</v>
      </c>
      <c r="B463">
        <v>461</v>
      </c>
      <c r="C463">
        <v>823</v>
      </c>
      <c r="D463" t="s">
        <v>534</v>
      </c>
      <c r="E463" t="str">
        <f>IF(ISNA(MATCH(A463,'ESO zone constants'!$A$3:$A$9950,0)),"","X")</f>
        <v>X</v>
      </c>
    </row>
    <row r="464" spans="1:5" x14ac:dyDescent="0.25">
      <c r="A464" s="82">
        <v>842</v>
      </c>
      <c r="B464">
        <v>462</v>
      </c>
      <c r="C464">
        <v>823</v>
      </c>
      <c r="D464" t="s">
        <v>535</v>
      </c>
      <c r="E464" t="str">
        <f>IF(ISNA(MATCH(A464,'ESO zone constants'!$A$3:$A$9950,0)),"","X")</f>
        <v>X</v>
      </c>
    </row>
    <row r="465" spans="1:5" x14ac:dyDescent="0.25">
      <c r="A465" s="82">
        <v>843</v>
      </c>
      <c r="B465">
        <v>463</v>
      </c>
      <c r="C465">
        <v>117</v>
      </c>
      <c r="D465" t="s">
        <v>53</v>
      </c>
      <c r="E465" t="str">
        <f>IF(ISNA(MATCH(A465,'ESO zone constants'!$A$3:$A$9950,0)),"","X")</f>
        <v>X</v>
      </c>
    </row>
    <row r="466" spans="1:5" x14ac:dyDescent="0.25">
      <c r="A466" s="82">
        <v>844</v>
      </c>
      <c r="B466">
        <v>464</v>
      </c>
      <c r="C466">
        <v>816</v>
      </c>
      <c r="D466" t="s">
        <v>536</v>
      </c>
      <c r="E466" t="str">
        <f>IF(ISNA(MATCH(A466,'ESO zone constants'!$A$3:$A$9950,0)),"","X")</f>
        <v>X</v>
      </c>
    </row>
    <row r="467" spans="1:5" x14ac:dyDescent="0.25">
      <c r="A467" s="82">
        <v>845</v>
      </c>
      <c r="B467">
        <v>465</v>
      </c>
      <c r="C467">
        <v>816</v>
      </c>
      <c r="D467" t="s">
        <v>537</v>
      </c>
      <c r="E467" t="str">
        <f>IF(ISNA(MATCH(A467,'ESO zone constants'!$A$3:$A$9950,0)),"","X")</f>
        <v>X</v>
      </c>
    </row>
    <row r="468" spans="1:5" x14ac:dyDescent="0.25">
      <c r="A468" s="82">
        <v>848</v>
      </c>
      <c r="B468">
        <v>466</v>
      </c>
      <c r="C468">
        <v>117</v>
      </c>
      <c r="D468" t="s">
        <v>72</v>
      </c>
      <c r="E468" t="str">
        <f>IF(ISNA(MATCH(A468,'ESO zone constants'!$A$3:$A$9950,0)),"","X")</f>
        <v>X</v>
      </c>
    </row>
    <row r="469" spans="1:5" x14ac:dyDescent="0.25">
      <c r="A469" s="82">
        <v>849</v>
      </c>
      <c r="B469">
        <v>467</v>
      </c>
      <c r="C469">
        <v>849</v>
      </c>
      <c r="D469" t="s">
        <v>538</v>
      </c>
      <c r="E469" t="str">
        <f>IF(ISNA(MATCH(A469,'ESO zone constants'!$A$3:$A$9950,0)),"","X")</f>
        <v>X</v>
      </c>
    </row>
    <row r="470" spans="1:5" x14ac:dyDescent="0.25">
      <c r="A470" s="82">
        <v>852</v>
      </c>
      <c r="B470">
        <v>468</v>
      </c>
      <c r="C470">
        <v>3</v>
      </c>
      <c r="D470" t="s">
        <v>539</v>
      </c>
      <c r="E470" t="str">
        <f>IF(ISNA(MATCH(A470,'ESO zone constants'!$A$3:$A$9950,0)),"","X")</f>
        <v>X</v>
      </c>
    </row>
    <row r="471" spans="1:5" x14ac:dyDescent="0.25">
      <c r="A471" s="83">
        <v>853</v>
      </c>
      <c r="B471">
        <v>469</v>
      </c>
      <c r="C471">
        <v>20</v>
      </c>
      <c r="D471" t="s">
        <v>540</v>
      </c>
      <c r="E471" t="str">
        <f>IF(ISNA(MATCH(A471,'ESO zone constants'!$A$3:$A$9950,0)),"","X")</f>
        <v>X</v>
      </c>
    </row>
    <row r="472" spans="1:5" x14ac:dyDescent="0.25">
      <c r="A472" s="83">
        <v>854</v>
      </c>
      <c r="B472">
        <v>470</v>
      </c>
      <c r="C472">
        <v>92</v>
      </c>
      <c r="D472" t="s">
        <v>541</v>
      </c>
      <c r="E472" t="str">
        <f>IF(ISNA(MATCH(A472,'ESO zone constants'!$A$3:$A$9950,0)),"","X")</f>
        <v>X</v>
      </c>
    </row>
    <row r="473" spans="1:5" x14ac:dyDescent="0.25">
      <c r="A473" s="83">
        <v>855</v>
      </c>
      <c r="B473">
        <v>471</v>
      </c>
      <c r="C473">
        <v>19</v>
      </c>
      <c r="D473" t="s">
        <v>542</v>
      </c>
      <c r="E473" t="str">
        <f>IF(ISNA(MATCH(A473,'ESO zone constants'!$A$3:$A$9950,0)),"","X")</f>
        <v>X</v>
      </c>
    </row>
    <row r="474" spans="1:5" x14ac:dyDescent="0.25">
      <c r="A474" s="83">
        <v>856</v>
      </c>
      <c r="B474">
        <v>472</v>
      </c>
      <c r="C474">
        <v>92</v>
      </c>
      <c r="D474" t="s">
        <v>543</v>
      </c>
      <c r="E474" t="str">
        <f>IF(ISNA(MATCH(A474,'ESO zone constants'!$A$3:$A$9950,0)),"","X")</f>
        <v>X</v>
      </c>
    </row>
    <row r="475" spans="1:5" x14ac:dyDescent="0.25">
      <c r="A475" s="83">
        <v>857</v>
      </c>
      <c r="B475">
        <v>473</v>
      </c>
      <c r="C475">
        <v>104</v>
      </c>
      <c r="D475" t="s">
        <v>544</v>
      </c>
      <c r="E475" t="str">
        <f>IF(ISNA(MATCH(A475,'ESO zone constants'!$A$3:$A$9950,0)),"","X")</f>
        <v>X</v>
      </c>
    </row>
    <row r="476" spans="1:5" x14ac:dyDescent="0.25">
      <c r="A476" s="83">
        <v>858</v>
      </c>
      <c r="B476">
        <v>474</v>
      </c>
      <c r="C476">
        <v>108</v>
      </c>
      <c r="D476" t="s">
        <v>545</v>
      </c>
      <c r="E476" t="str">
        <f>IF(ISNA(MATCH(A476,'ESO zone constants'!$A$3:$A$9950,0)),"","X")</f>
        <v>X</v>
      </c>
    </row>
    <row r="477" spans="1:5" x14ac:dyDescent="0.25">
      <c r="A477" s="83">
        <v>859</v>
      </c>
      <c r="B477">
        <v>475</v>
      </c>
      <c r="C477">
        <v>58</v>
      </c>
      <c r="D477" t="s">
        <v>546</v>
      </c>
      <c r="E477" t="str">
        <f>IF(ISNA(MATCH(A477,'ESO zone constants'!$A$3:$A$9950,0)),"","X")</f>
        <v>X</v>
      </c>
    </row>
    <row r="478" spans="1:5" x14ac:dyDescent="0.25">
      <c r="A478" s="83">
        <v>860</v>
      </c>
      <c r="B478">
        <v>476</v>
      </c>
      <c r="C478">
        <v>383</v>
      </c>
      <c r="D478" t="s">
        <v>547</v>
      </c>
      <c r="E478" t="str">
        <f>IF(ISNA(MATCH(A478,'ESO zone constants'!$A$3:$A$9950,0)),"","X")</f>
        <v>X</v>
      </c>
    </row>
    <row r="479" spans="1:5" x14ac:dyDescent="0.25">
      <c r="A479" s="83">
        <v>861</v>
      </c>
      <c r="B479">
        <v>477</v>
      </c>
      <c r="C479">
        <v>108</v>
      </c>
      <c r="D479" t="s">
        <v>548</v>
      </c>
      <c r="E479" t="str">
        <f>IF(ISNA(MATCH(A479,'ESO zone constants'!$A$3:$A$9950,0)),"","X")</f>
        <v>X</v>
      </c>
    </row>
    <row r="480" spans="1:5" x14ac:dyDescent="0.25">
      <c r="A480" s="83">
        <v>862</v>
      </c>
      <c r="B480">
        <v>478</v>
      </c>
      <c r="C480">
        <v>382</v>
      </c>
      <c r="D480" t="s">
        <v>549</v>
      </c>
      <c r="E480" t="str">
        <f>IF(ISNA(MATCH(A480,'ESO zone constants'!$A$3:$A$9950,0)),"","X")</f>
        <v>X</v>
      </c>
    </row>
    <row r="481" spans="1:5" x14ac:dyDescent="0.25">
      <c r="A481" s="83">
        <v>863</v>
      </c>
      <c r="B481">
        <v>479</v>
      </c>
      <c r="C481">
        <v>537</v>
      </c>
      <c r="D481" t="s">
        <v>550</v>
      </c>
      <c r="E481" t="str">
        <f>IF(ISNA(MATCH(A481,'ESO zone constants'!$A$3:$A$9950,0)),"","X")</f>
        <v>X</v>
      </c>
    </row>
    <row r="482" spans="1:5" x14ac:dyDescent="0.25">
      <c r="A482" s="83">
        <v>864</v>
      </c>
      <c r="B482">
        <v>480</v>
      </c>
      <c r="C482">
        <v>103</v>
      </c>
      <c r="D482" t="s">
        <v>551</v>
      </c>
      <c r="E482" t="str">
        <f>IF(ISNA(MATCH(A482,'ESO zone constants'!$A$3:$A$9950,0)),"","X")</f>
        <v>X</v>
      </c>
    </row>
    <row r="483" spans="1:5" x14ac:dyDescent="0.25">
      <c r="A483" s="82">
        <v>865</v>
      </c>
      <c r="B483">
        <v>481</v>
      </c>
      <c r="C483">
        <v>101</v>
      </c>
      <c r="D483" t="s">
        <v>552</v>
      </c>
      <c r="E483" t="str">
        <f>IF(ISNA(MATCH(A483,'ESO zone constants'!$A$3:$A$9950,0)),"","X")</f>
        <v>X</v>
      </c>
    </row>
    <row r="484" spans="1:5" x14ac:dyDescent="0.25">
      <c r="A484" s="83">
        <v>866</v>
      </c>
      <c r="B484">
        <v>482</v>
      </c>
      <c r="C484">
        <v>57</v>
      </c>
      <c r="D484" t="s">
        <v>553</v>
      </c>
      <c r="E484" t="str">
        <f>IF(ISNA(MATCH(A484,'ESO zone constants'!$A$3:$A$9950,0)),"","X")</f>
        <v>X</v>
      </c>
    </row>
    <row r="485" spans="1:5" x14ac:dyDescent="0.25">
      <c r="A485" s="83">
        <v>867</v>
      </c>
      <c r="B485">
        <v>483</v>
      </c>
      <c r="C485">
        <v>41</v>
      </c>
      <c r="D485" t="s">
        <v>554</v>
      </c>
      <c r="E485" t="str">
        <f>IF(ISNA(MATCH(A485,'ESO zone constants'!$A$3:$A$9950,0)),"","X")</f>
        <v>X</v>
      </c>
    </row>
    <row r="486" spans="1:5" x14ac:dyDescent="0.25">
      <c r="A486" s="83">
        <v>868</v>
      </c>
      <c r="B486">
        <v>484</v>
      </c>
      <c r="C486">
        <v>281</v>
      </c>
      <c r="D486" t="s">
        <v>555</v>
      </c>
      <c r="E486" t="str">
        <f>IF(ISNA(MATCH(A486,'ESO zone constants'!$A$3:$A$9950,0)),"","X")</f>
        <v>X</v>
      </c>
    </row>
    <row r="487" spans="1:5" x14ac:dyDescent="0.25">
      <c r="A487" s="83">
        <v>869</v>
      </c>
      <c r="B487">
        <v>485</v>
      </c>
      <c r="C487">
        <v>117</v>
      </c>
      <c r="D487" t="s">
        <v>556</v>
      </c>
      <c r="E487" t="str">
        <f>IF(ISNA(MATCH(A487,'ESO zone constants'!$A$3:$A$9950,0)),"","X")</f>
        <v>X</v>
      </c>
    </row>
    <row r="488" spans="1:5" x14ac:dyDescent="0.25">
      <c r="A488" s="83">
        <v>870</v>
      </c>
      <c r="B488">
        <v>486</v>
      </c>
      <c r="C488">
        <v>888</v>
      </c>
      <c r="D488" t="s">
        <v>557</v>
      </c>
      <c r="E488" t="str">
        <f>IF(ISNA(MATCH(A488,'ESO zone constants'!$A$3:$A$9950,0)),"","X")</f>
        <v>X</v>
      </c>
    </row>
    <row r="489" spans="1:5" x14ac:dyDescent="0.25">
      <c r="A489" s="83">
        <v>871</v>
      </c>
      <c r="B489">
        <v>487</v>
      </c>
      <c r="C489">
        <v>58</v>
      </c>
      <c r="D489" t="s">
        <v>558</v>
      </c>
      <c r="E489" t="str">
        <f>IF(ISNA(MATCH(A489,'ESO zone constants'!$A$3:$A$9950,0)),"","X")</f>
        <v>X</v>
      </c>
    </row>
    <row r="490" spans="1:5" x14ac:dyDescent="0.25">
      <c r="A490" s="83">
        <v>872</v>
      </c>
      <c r="B490">
        <v>488</v>
      </c>
      <c r="C490">
        <v>382</v>
      </c>
      <c r="D490" t="s">
        <v>559</v>
      </c>
      <c r="E490" t="str">
        <f>IF(ISNA(MATCH(A490,'ESO zone constants'!$A$3:$A$9950,0)),"","X")</f>
        <v>X</v>
      </c>
    </row>
    <row r="491" spans="1:5" x14ac:dyDescent="0.25">
      <c r="A491" s="83">
        <v>873</v>
      </c>
      <c r="B491">
        <v>489</v>
      </c>
      <c r="C491">
        <v>117</v>
      </c>
      <c r="D491" t="s">
        <v>560</v>
      </c>
      <c r="E491" t="str">
        <f>IF(ISNA(MATCH(A491,'ESO zone constants'!$A$3:$A$9950,0)),"","X")</f>
        <v>X</v>
      </c>
    </row>
    <row r="492" spans="1:5" x14ac:dyDescent="0.25">
      <c r="A492" s="83">
        <v>874</v>
      </c>
      <c r="B492">
        <v>490</v>
      </c>
      <c r="C492">
        <v>57</v>
      </c>
      <c r="D492" t="s">
        <v>561</v>
      </c>
      <c r="E492" t="str">
        <f>IF(ISNA(MATCH(A492,'ESO zone constants'!$A$3:$A$9950,0)),"","X")</f>
        <v>X</v>
      </c>
    </row>
    <row r="493" spans="1:5" x14ac:dyDescent="0.25">
      <c r="A493" s="83">
        <v>875</v>
      </c>
      <c r="B493">
        <v>491</v>
      </c>
      <c r="C493">
        <v>103</v>
      </c>
      <c r="D493" t="s">
        <v>562</v>
      </c>
      <c r="E493" t="str">
        <f>IF(ISNA(MATCH(A493,'ESO zone constants'!$A$3:$A$9950,0)),"","X")</f>
        <v>X</v>
      </c>
    </row>
    <row r="494" spans="1:5" x14ac:dyDescent="0.25">
      <c r="A494" s="83">
        <v>876</v>
      </c>
      <c r="B494">
        <v>492</v>
      </c>
      <c r="C494">
        <v>382</v>
      </c>
      <c r="D494" t="s">
        <v>563</v>
      </c>
      <c r="E494" t="str">
        <f>IF(ISNA(MATCH(A494,'ESO zone constants'!$A$3:$A$9950,0)),"","X")</f>
        <v>X</v>
      </c>
    </row>
    <row r="495" spans="1:5" x14ac:dyDescent="0.25">
      <c r="A495" s="83">
        <v>877</v>
      </c>
      <c r="B495">
        <v>493</v>
      </c>
      <c r="C495">
        <v>383</v>
      </c>
      <c r="D495" t="s">
        <v>564</v>
      </c>
      <c r="E495" t="str">
        <f>IF(ISNA(MATCH(A495,'ESO zone constants'!$A$3:$A$9950,0)),"","X")</f>
        <v>X</v>
      </c>
    </row>
    <row r="496" spans="1:5" x14ac:dyDescent="0.25">
      <c r="A496" s="83">
        <v>878</v>
      </c>
      <c r="B496">
        <v>494</v>
      </c>
      <c r="C496">
        <v>381</v>
      </c>
      <c r="D496" t="s">
        <v>565</v>
      </c>
      <c r="E496" t="str">
        <f>IF(ISNA(MATCH(A496,'ESO zone constants'!$A$3:$A$9950,0)),"","X")</f>
        <v>X</v>
      </c>
    </row>
    <row r="497" spans="1:5" x14ac:dyDescent="0.25">
      <c r="A497" s="83">
        <v>879</v>
      </c>
      <c r="B497">
        <v>495</v>
      </c>
      <c r="C497">
        <v>534</v>
      </c>
      <c r="D497" t="s">
        <v>566</v>
      </c>
      <c r="E497" t="str">
        <f>IF(ISNA(MATCH(A497,'ESO zone constants'!$A$3:$A$9950,0)),"","X")</f>
        <v>X</v>
      </c>
    </row>
    <row r="498" spans="1:5" x14ac:dyDescent="0.25">
      <c r="A498" s="82">
        <v>880</v>
      </c>
      <c r="B498">
        <v>496</v>
      </c>
      <c r="C498">
        <v>92</v>
      </c>
      <c r="D498" t="s">
        <v>567</v>
      </c>
      <c r="E498" t="str">
        <f>IF(ISNA(MATCH(A498,'ESO zone constants'!$A$3:$A$9950,0)),"","X")</f>
        <v>X</v>
      </c>
    </row>
    <row r="499" spans="1:5" x14ac:dyDescent="0.25">
      <c r="A499" s="82">
        <v>881</v>
      </c>
      <c r="B499">
        <v>497</v>
      </c>
      <c r="C499">
        <v>19</v>
      </c>
      <c r="D499" t="s">
        <v>568</v>
      </c>
      <c r="E499" t="str">
        <f>IF(ISNA(MATCH(A499,'ESO zone constants'!$A$3:$A$9950,0)),"","X")</f>
        <v>X</v>
      </c>
    </row>
    <row r="500" spans="1:5" x14ac:dyDescent="0.25">
      <c r="A500" s="82">
        <v>882</v>
      </c>
      <c r="B500">
        <v>498</v>
      </c>
      <c r="C500">
        <v>383</v>
      </c>
      <c r="D500" t="s">
        <v>569</v>
      </c>
      <c r="E500" t="str">
        <f>IF(ISNA(MATCH(A500,'ESO zone constants'!$A$3:$A$9950,0)),"","X")</f>
        <v>X</v>
      </c>
    </row>
    <row r="501" spans="1:5" x14ac:dyDescent="0.25">
      <c r="A501" s="82">
        <v>883</v>
      </c>
      <c r="B501">
        <v>499</v>
      </c>
      <c r="C501">
        <v>888</v>
      </c>
      <c r="D501" t="s">
        <v>570</v>
      </c>
      <c r="E501" t="str">
        <f>IF(ISNA(MATCH(A501,'ESO zone constants'!$A$3:$A$9950,0)),"","X")</f>
        <v>X</v>
      </c>
    </row>
    <row r="502" spans="1:5" x14ac:dyDescent="0.25">
      <c r="A502" s="82">
        <v>888</v>
      </c>
      <c r="B502">
        <v>500</v>
      </c>
      <c r="C502">
        <v>888</v>
      </c>
      <c r="D502" t="s">
        <v>571</v>
      </c>
      <c r="E502" t="str">
        <f>IF(ISNA(MATCH(A502,'ESO zone constants'!$A$3:$A$9950,0)),"","X")</f>
        <v>X</v>
      </c>
    </row>
    <row r="503" spans="1:5" x14ac:dyDescent="0.25">
      <c r="A503" s="82">
        <v>889</v>
      </c>
      <c r="B503">
        <v>501</v>
      </c>
      <c r="C503">
        <v>888</v>
      </c>
      <c r="D503" t="s">
        <v>572</v>
      </c>
      <c r="E503" t="str">
        <f>IF(ISNA(MATCH(A503,'ESO zone constants'!$A$3:$A$9950,0)),"","X")</f>
        <v>X</v>
      </c>
    </row>
    <row r="504" spans="1:5" x14ac:dyDescent="0.25">
      <c r="A504" s="82">
        <v>890</v>
      </c>
      <c r="B504">
        <v>502</v>
      </c>
      <c r="C504">
        <v>888</v>
      </c>
      <c r="D504" t="s">
        <v>573</v>
      </c>
      <c r="E504" t="str">
        <f>IF(ISNA(MATCH(A504,'ESO zone constants'!$A$3:$A$9950,0)),"","X")</f>
        <v>X</v>
      </c>
    </row>
    <row r="505" spans="1:5" x14ac:dyDescent="0.25">
      <c r="A505" s="82">
        <v>891</v>
      </c>
      <c r="B505">
        <v>503</v>
      </c>
      <c r="C505">
        <v>888</v>
      </c>
      <c r="D505" t="s">
        <v>574</v>
      </c>
      <c r="E505" t="str">
        <f>IF(ISNA(MATCH(A505,'ESO zone constants'!$A$3:$A$9950,0)),"","X")</f>
        <v>X</v>
      </c>
    </row>
    <row r="506" spans="1:5" x14ac:dyDescent="0.25">
      <c r="A506" s="83">
        <v>892</v>
      </c>
      <c r="B506">
        <v>504</v>
      </c>
      <c r="C506">
        <v>888</v>
      </c>
      <c r="D506" t="s">
        <v>575</v>
      </c>
      <c r="E506" t="str">
        <f>IF(ISNA(MATCH(A506,'ESO zone constants'!$A$3:$A$9950,0)),"","X")</f>
        <v>X</v>
      </c>
    </row>
    <row r="507" spans="1:5" x14ac:dyDescent="0.25">
      <c r="A507" s="82">
        <v>893</v>
      </c>
      <c r="B507">
        <v>505</v>
      </c>
      <c r="C507">
        <v>888</v>
      </c>
      <c r="D507" t="s">
        <v>576</v>
      </c>
      <c r="E507" t="str">
        <f>IF(ISNA(MATCH(A507,'ESO zone constants'!$A$3:$A$9950,0)),"","X")</f>
        <v>X</v>
      </c>
    </row>
    <row r="508" spans="1:5" x14ac:dyDescent="0.25">
      <c r="A508" s="82">
        <v>894</v>
      </c>
      <c r="B508">
        <v>506</v>
      </c>
      <c r="C508">
        <v>888</v>
      </c>
      <c r="D508" t="s">
        <v>577</v>
      </c>
      <c r="E508" t="str">
        <f>IF(ISNA(MATCH(A508,'ESO zone constants'!$A$3:$A$9950,0)),"","X")</f>
        <v>X</v>
      </c>
    </row>
    <row r="509" spans="1:5" x14ac:dyDescent="0.25">
      <c r="A509" s="83">
        <v>895</v>
      </c>
      <c r="B509">
        <v>507</v>
      </c>
      <c r="C509">
        <v>888</v>
      </c>
      <c r="D509" t="s">
        <v>578</v>
      </c>
      <c r="E509" t="str">
        <f>IF(ISNA(MATCH(A509,'ESO zone constants'!$A$3:$A$9950,0)),"","X")</f>
        <v>X</v>
      </c>
    </row>
    <row r="510" spans="1:5" x14ac:dyDescent="0.25">
      <c r="A510" s="83">
        <v>896</v>
      </c>
      <c r="B510">
        <v>508</v>
      </c>
      <c r="C510">
        <v>888</v>
      </c>
      <c r="D510" t="s">
        <v>579</v>
      </c>
      <c r="E510" t="str">
        <f>IF(ISNA(MATCH(A510,'ESO zone constants'!$A$3:$A$9950,0)),"","X")</f>
        <v>X</v>
      </c>
    </row>
    <row r="511" spans="1:5" x14ac:dyDescent="0.25">
      <c r="A511" s="82">
        <v>897</v>
      </c>
      <c r="B511">
        <v>509</v>
      </c>
      <c r="C511">
        <v>888</v>
      </c>
      <c r="D511" t="s">
        <v>580</v>
      </c>
      <c r="E511" t="str">
        <f>IF(ISNA(MATCH(A511,'ESO zone constants'!$A$3:$A$9950,0)),"","X")</f>
        <v>X</v>
      </c>
    </row>
    <row r="512" spans="1:5" x14ac:dyDescent="0.25">
      <c r="A512" s="82">
        <v>898</v>
      </c>
      <c r="B512">
        <v>510</v>
      </c>
      <c r="C512">
        <v>888</v>
      </c>
      <c r="D512" t="s">
        <v>581</v>
      </c>
      <c r="E512" t="str">
        <f>IF(ISNA(MATCH(A512,'ESO zone constants'!$A$3:$A$9950,0)),"","X")</f>
        <v>X</v>
      </c>
    </row>
    <row r="513" spans="1:5" x14ac:dyDescent="0.25">
      <c r="A513" s="82">
        <v>899</v>
      </c>
      <c r="B513">
        <v>511</v>
      </c>
      <c r="C513">
        <v>888</v>
      </c>
      <c r="D513" t="s">
        <v>582</v>
      </c>
      <c r="E513" t="str">
        <f>IF(ISNA(MATCH(A513,'ESO zone constants'!$A$3:$A$9950,0)),"","X")</f>
        <v>X</v>
      </c>
    </row>
    <row r="514" spans="1:5" x14ac:dyDescent="0.25">
      <c r="A514" s="82">
        <v>900</v>
      </c>
      <c r="B514">
        <v>512</v>
      </c>
      <c r="C514">
        <v>888</v>
      </c>
      <c r="D514" t="s">
        <v>583</v>
      </c>
      <c r="E514" t="str">
        <f>IF(ISNA(MATCH(A514,'ESO zone constants'!$A$3:$A$9950,0)),"","X")</f>
        <v>X</v>
      </c>
    </row>
    <row r="515" spans="1:5" x14ac:dyDescent="0.25">
      <c r="A515" s="82">
        <v>901</v>
      </c>
      <c r="B515">
        <v>513</v>
      </c>
      <c r="C515">
        <v>888</v>
      </c>
      <c r="D515" t="s">
        <v>584</v>
      </c>
      <c r="E515" t="str">
        <f>IF(ISNA(MATCH(A515,'ESO zone constants'!$A$3:$A$9950,0)),"","X")</f>
        <v>X</v>
      </c>
    </row>
    <row r="516" spans="1:5" x14ac:dyDescent="0.25">
      <c r="A516" s="82">
        <v>902</v>
      </c>
      <c r="B516">
        <v>514</v>
      </c>
      <c r="C516">
        <v>888</v>
      </c>
      <c r="D516" t="s">
        <v>585</v>
      </c>
      <c r="E516" t="str">
        <f>IF(ISNA(MATCH(A516,'ESO zone constants'!$A$3:$A$9950,0)),"","X")</f>
        <v>X</v>
      </c>
    </row>
    <row r="517" spans="1:5" x14ac:dyDescent="0.25">
      <c r="A517" s="82">
        <v>903</v>
      </c>
      <c r="B517">
        <v>515</v>
      </c>
      <c r="C517">
        <v>888</v>
      </c>
      <c r="D517" t="s">
        <v>586</v>
      </c>
      <c r="E517" t="str">
        <f>IF(ISNA(MATCH(A517,'ESO zone constants'!$A$3:$A$9950,0)),"","X")</f>
        <v>X</v>
      </c>
    </row>
    <row r="518" spans="1:5" x14ac:dyDescent="0.25">
      <c r="A518" s="83">
        <v>904</v>
      </c>
      <c r="B518">
        <v>516</v>
      </c>
      <c r="C518">
        <v>888</v>
      </c>
      <c r="D518" t="s">
        <v>587</v>
      </c>
      <c r="E518" t="str">
        <f>IF(ISNA(MATCH(A518,'ESO zone constants'!$A$3:$A$9950,0)),"","X")</f>
        <v>X</v>
      </c>
    </row>
    <row r="519" spans="1:5" x14ac:dyDescent="0.25">
      <c r="A519" s="82">
        <v>905</v>
      </c>
      <c r="B519">
        <v>517</v>
      </c>
      <c r="C519">
        <v>888</v>
      </c>
      <c r="D519" t="s">
        <v>588</v>
      </c>
      <c r="E519" t="str">
        <f>IF(ISNA(MATCH(A519,'ESO zone constants'!$A$3:$A$9950,0)),"","X")</f>
        <v>X</v>
      </c>
    </row>
    <row r="520" spans="1:5" x14ac:dyDescent="0.25">
      <c r="A520" s="82">
        <v>906</v>
      </c>
      <c r="B520">
        <v>518</v>
      </c>
      <c r="C520">
        <v>888</v>
      </c>
      <c r="D520" t="s">
        <v>589</v>
      </c>
      <c r="E520" t="str">
        <f>IF(ISNA(MATCH(A520,'ESO zone constants'!$A$3:$A$9950,0)),"","X")</f>
        <v>X</v>
      </c>
    </row>
    <row r="521" spans="1:5" x14ac:dyDescent="0.25">
      <c r="A521" s="83">
        <v>907</v>
      </c>
      <c r="B521">
        <v>519</v>
      </c>
      <c r="C521">
        <v>888</v>
      </c>
      <c r="D521" t="s">
        <v>2491</v>
      </c>
      <c r="E521" t="str">
        <f>IF(ISNA(MATCH(A521,'ESO zone constants'!$A$3:$A$9950,0)),"","X")</f>
        <v>X</v>
      </c>
    </row>
    <row r="522" spans="1:5" x14ac:dyDescent="0.25">
      <c r="A522" s="82">
        <v>908</v>
      </c>
      <c r="B522">
        <v>520</v>
      </c>
      <c r="C522">
        <v>888</v>
      </c>
      <c r="D522" t="s">
        <v>590</v>
      </c>
      <c r="E522" t="str">
        <f>IF(ISNA(MATCH(A522,'ESO zone constants'!$A$3:$A$9950,0)),"","X")</f>
        <v>X</v>
      </c>
    </row>
    <row r="523" spans="1:5" x14ac:dyDescent="0.25">
      <c r="A523" s="83">
        <v>909</v>
      </c>
      <c r="B523">
        <v>521</v>
      </c>
      <c r="C523">
        <v>888</v>
      </c>
      <c r="D523" t="s">
        <v>591</v>
      </c>
      <c r="E523" t="str">
        <f>IF(ISNA(MATCH(A523,'ESO zone constants'!$A$3:$A$9950,0)),"","X")</f>
        <v>X</v>
      </c>
    </row>
    <row r="524" spans="1:5" x14ac:dyDescent="0.25">
      <c r="A524" s="82">
        <v>910</v>
      </c>
      <c r="B524">
        <v>522</v>
      </c>
      <c r="C524">
        <v>888</v>
      </c>
      <c r="D524" t="s">
        <v>592</v>
      </c>
      <c r="E524" t="str">
        <f>IF(ISNA(MATCH(A524,'ESO zone constants'!$A$3:$A$9950,0)),"","X")</f>
        <v>X</v>
      </c>
    </row>
    <row r="525" spans="1:5" x14ac:dyDescent="0.25">
      <c r="A525" s="82">
        <v>911</v>
      </c>
      <c r="B525">
        <v>523</v>
      </c>
      <c r="C525">
        <v>888</v>
      </c>
      <c r="D525" t="s">
        <v>593</v>
      </c>
      <c r="E525" t="str">
        <f>IF(ISNA(MATCH(A525,'ESO zone constants'!$A$3:$A$9950,0)),"","X")</f>
        <v>X</v>
      </c>
    </row>
    <row r="526" spans="1:5" x14ac:dyDescent="0.25">
      <c r="A526" s="83">
        <v>913</v>
      </c>
      <c r="B526">
        <v>524</v>
      </c>
      <c r="C526">
        <v>888</v>
      </c>
      <c r="D526" t="s">
        <v>594</v>
      </c>
      <c r="E526" t="str">
        <f>IF(ISNA(MATCH(A526,'ESO zone constants'!$A$3:$A$9950,0)),"","X")</f>
        <v>X</v>
      </c>
    </row>
    <row r="527" spans="1:5" x14ac:dyDescent="0.25">
      <c r="A527" s="82">
        <v>914</v>
      </c>
      <c r="B527">
        <v>525</v>
      </c>
      <c r="C527">
        <v>888</v>
      </c>
      <c r="D527" t="s">
        <v>595</v>
      </c>
      <c r="E527" t="str">
        <f>IF(ISNA(MATCH(A527,'ESO zone constants'!$A$3:$A$9950,0)),"","X")</f>
        <v>X</v>
      </c>
    </row>
    <row r="528" spans="1:5" x14ac:dyDescent="0.25">
      <c r="A528" s="82">
        <v>915</v>
      </c>
      <c r="B528">
        <v>526</v>
      </c>
      <c r="C528">
        <v>888</v>
      </c>
      <c r="D528" t="s">
        <v>596</v>
      </c>
      <c r="E528" t="str">
        <f>IF(ISNA(MATCH(A528,'ESO zone constants'!$A$3:$A$9950,0)),"","X")</f>
        <v>X</v>
      </c>
    </row>
    <row r="529" spans="1:5" x14ac:dyDescent="0.25">
      <c r="A529" s="82">
        <v>916</v>
      </c>
      <c r="B529">
        <v>527</v>
      </c>
      <c r="C529">
        <v>888</v>
      </c>
      <c r="D529" t="s">
        <v>597</v>
      </c>
      <c r="E529" t="str">
        <f>IF(ISNA(MATCH(A529,'ESO zone constants'!$A$3:$A$9950,0)),"","X")</f>
        <v>X</v>
      </c>
    </row>
    <row r="530" spans="1:5" x14ac:dyDescent="0.25">
      <c r="A530" s="82">
        <v>917</v>
      </c>
      <c r="B530">
        <v>528</v>
      </c>
      <c r="C530">
        <v>917</v>
      </c>
      <c r="D530" t="s">
        <v>598</v>
      </c>
      <c r="E530" t="str">
        <f>IF(ISNA(MATCH(A530,'ESO zone constants'!$A$3:$A$9950,0)),"","X")</f>
        <v>X</v>
      </c>
    </row>
    <row r="531" spans="1:5" x14ac:dyDescent="0.25">
      <c r="A531" s="82">
        <v>918</v>
      </c>
      <c r="B531">
        <v>529</v>
      </c>
      <c r="C531">
        <v>849</v>
      </c>
      <c r="D531" t="s">
        <v>599</v>
      </c>
      <c r="E531" t="str">
        <f>IF(ISNA(MATCH(A531,'ESO zone constants'!$A$3:$A$9950,0)),"","X")</f>
        <v>X</v>
      </c>
    </row>
    <row r="532" spans="1:5" x14ac:dyDescent="0.25">
      <c r="A532" s="82">
        <v>919</v>
      </c>
      <c r="B532">
        <v>530</v>
      </c>
      <c r="C532">
        <v>849</v>
      </c>
      <c r="D532" t="s">
        <v>600</v>
      </c>
      <c r="E532" t="str">
        <f>IF(ISNA(MATCH(A532,'ESO zone constants'!$A$3:$A$9950,0)),"","X")</f>
        <v>X</v>
      </c>
    </row>
    <row r="533" spans="1:5" x14ac:dyDescent="0.25">
      <c r="A533" s="82">
        <v>920</v>
      </c>
      <c r="B533">
        <v>531</v>
      </c>
      <c r="C533">
        <v>849</v>
      </c>
      <c r="D533" t="s">
        <v>601</v>
      </c>
      <c r="E533" t="str">
        <f>IF(ISNA(MATCH(A533,'ESO zone constants'!$A$3:$A$9950,0)),"","X")</f>
        <v>X</v>
      </c>
    </row>
    <row r="534" spans="1:5" x14ac:dyDescent="0.25">
      <c r="A534" s="82">
        <v>921</v>
      </c>
      <c r="B534">
        <v>532</v>
      </c>
      <c r="C534">
        <v>849</v>
      </c>
      <c r="D534" t="s">
        <v>602</v>
      </c>
      <c r="E534" t="str">
        <f>IF(ISNA(MATCH(A534,'ESO zone constants'!$A$3:$A$9950,0)),"","X")</f>
        <v>X</v>
      </c>
    </row>
    <row r="535" spans="1:5" x14ac:dyDescent="0.25">
      <c r="A535" s="82">
        <v>922</v>
      </c>
      <c r="B535">
        <v>533</v>
      </c>
      <c r="C535">
        <v>849</v>
      </c>
      <c r="D535" t="s">
        <v>603</v>
      </c>
      <c r="E535" t="str">
        <f>IF(ISNA(MATCH(A535,'ESO zone constants'!$A$3:$A$9950,0)),"","X")</f>
        <v>X</v>
      </c>
    </row>
    <row r="536" spans="1:5" x14ac:dyDescent="0.25">
      <c r="A536" s="82">
        <v>923</v>
      </c>
      <c r="B536">
        <v>534</v>
      </c>
      <c r="C536">
        <v>849</v>
      </c>
      <c r="D536" t="s">
        <v>604</v>
      </c>
      <c r="E536" t="str">
        <f>IF(ISNA(MATCH(A536,'ESO zone constants'!$A$3:$A$9950,0)),"","X")</f>
        <v>X</v>
      </c>
    </row>
    <row r="537" spans="1:5" x14ac:dyDescent="0.25">
      <c r="A537" s="82">
        <v>924</v>
      </c>
      <c r="B537">
        <v>535</v>
      </c>
      <c r="C537">
        <v>849</v>
      </c>
      <c r="D537" t="s">
        <v>605</v>
      </c>
      <c r="E537" t="str">
        <f>IF(ISNA(MATCH(A537,'ESO zone constants'!$A$3:$A$9950,0)),"","X")</f>
        <v>X</v>
      </c>
    </row>
    <row r="538" spans="1:5" x14ac:dyDescent="0.25">
      <c r="A538" s="82">
        <v>925</v>
      </c>
      <c r="B538">
        <v>536</v>
      </c>
      <c r="C538">
        <v>849</v>
      </c>
      <c r="D538" t="s">
        <v>606</v>
      </c>
      <c r="E538" t="str">
        <f>IF(ISNA(MATCH(A538,'ESO zone constants'!$A$3:$A$9950,0)),"","X")</f>
        <v>X</v>
      </c>
    </row>
    <row r="539" spans="1:5" x14ac:dyDescent="0.25">
      <c r="A539" s="82">
        <v>926</v>
      </c>
      <c r="B539">
        <v>537</v>
      </c>
      <c r="C539">
        <v>849</v>
      </c>
      <c r="D539" t="s">
        <v>607</v>
      </c>
      <c r="E539" t="str">
        <f>IF(ISNA(MATCH(A539,'ESO zone constants'!$A$3:$A$9950,0)),"","X")</f>
        <v>X</v>
      </c>
    </row>
    <row r="540" spans="1:5" x14ac:dyDescent="0.25">
      <c r="A540" s="82">
        <v>927</v>
      </c>
      <c r="B540">
        <v>538</v>
      </c>
      <c r="C540">
        <v>849</v>
      </c>
      <c r="D540" t="s">
        <v>608</v>
      </c>
      <c r="E540" t="str">
        <f>IF(ISNA(MATCH(A540,'ESO zone constants'!$A$3:$A$9950,0)),"","X")</f>
        <v>X</v>
      </c>
    </row>
    <row r="541" spans="1:5" x14ac:dyDescent="0.25">
      <c r="A541" s="82">
        <v>928</v>
      </c>
      <c r="B541">
        <v>539</v>
      </c>
      <c r="C541">
        <v>849</v>
      </c>
      <c r="D541" t="s">
        <v>609</v>
      </c>
      <c r="E541" t="str">
        <f>IF(ISNA(MATCH(A541,'ESO zone constants'!$A$3:$A$9950,0)),"","X")</f>
        <v>X</v>
      </c>
    </row>
    <row r="542" spans="1:5" x14ac:dyDescent="0.25">
      <c r="A542" s="82">
        <v>929</v>
      </c>
      <c r="B542">
        <v>540</v>
      </c>
      <c r="C542">
        <v>849</v>
      </c>
      <c r="D542" t="s">
        <v>610</v>
      </c>
      <c r="E542" t="str">
        <f>IF(ISNA(MATCH(A542,'ESO zone constants'!$A$3:$A$9950,0)),"","X")</f>
        <v>X</v>
      </c>
    </row>
    <row r="543" spans="1:5" x14ac:dyDescent="0.25">
      <c r="A543" s="82">
        <v>930</v>
      </c>
      <c r="B543">
        <v>541</v>
      </c>
      <c r="C543">
        <v>57</v>
      </c>
      <c r="D543" t="s">
        <v>46</v>
      </c>
      <c r="E543" t="str">
        <f>IF(ISNA(MATCH(A543,'ESO zone constants'!$A$3:$A$9950,0)),"","X")</f>
        <v>X</v>
      </c>
    </row>
    <row r="544" spans="1:5" x14ac:dyDescent="0.25">
      <c r="A544" s="82">
        <v>931</v>
      </c>
      <c r="B544">
        <v>542</v>
      </c>
      <c r="C544">
        <v>383</v>
      </c>
      <c r="D544" t="s">
        <v>56</v>
      </c>
      <c r="E544" t="str">
        <f>IF(ISNA(MATCH(A544,'ESO zone constants'!$A$3:$A$9950,0)),"","X")</f>
        <v>X</v>
      </c>
    </row>
    <row r="545" spans="1:5" x14ac:dyDescent="0.25">
      <c r="A545" s="82">
        <v>932</v>
      </c>
      <c r="B545">
        <v>543</v>
      </c>
      <c r="C545">
        <v>20</v>
      </c>
      <c r="D545" t="s">
        <v>55</v>
      </c>
      <c r="E545" t="str">
        <f>IF(ISNA(MATCH(A545,'ESO zone constants'!$A$3:$A$9950,0)),"","X")</f>
        <v>X</v>
      </c>
    </row>
    <row r="546" spans="1:5" x14ac:dyDescent="0.25">
      <c r="A546" s="82">
        <v>933</v>
      </c>
      <c r="B546">
        <v>544</v>
      </c>
      <c r="C546">
        <v>19</v>
      </c>
      <c r="D546" t="s">
        <v>58</v>
      </c>
      <c r="E546" t="str">
        <f>IF(ISNA(MATCH(A546,'ESO zone constants'!$A$3:$A$9950,0)),"","X")</f>
        <v>X</v>
      </c>
    </row>
    <row r="547" spans="1:5" x14ac:dyDescent="0.25">
      <c r="A547" s="82">
        <v>934</v>
      </c>
      <c r="B547">
        <v>545</v>
      </c>
      <c r="C547">
        <v>41</v>
      </c>
      <c r="D547" t="s">
        <v>63</v>
      </c>
      <c r="E547" t="str">
        <f>IF(ISNA(MATCH(A547,'ESO zone constants'!$A$3:$A$9950,0)),"","X")</f>
        <v>X</v>
      </c>
    </row>
    <row r="548" spans="1:5" x14ac:dyDescent="0.25">
      <c r="A548" s="82">
        <v>935</v>
      </c>
      <c r="B548">
        <v>546</v>
      </c>
      <c r="C548">
        <v>381</v>
      </c>
      <c r="D548" t="s">
        <v>103</v>
      </c>
      <c r="E548" t="str">
        <f>IF(ISNA(MATCH(A548,'ESO zone constants'!$A$3:$A$9950,0)),"","X")</f>
        <v>X</v>
      </c>
    </row>
    <row r="549" spans="1:5" x14ac:dyDescent="0.25">
      <c r="A549" s="82">
        <v>936</v>
      </c>
      <c r="B549">
        <v>547</v>
      </c>
      <c r="C549">
        <v>3</v>
      </c>
      <c r="D549" t="s">
        <v>42</v>
      </c>
      <c r="E549" t="str">
        <f>IF(ISNA(MATCH(A549,'ESO zone constants'!$A$3:$A$9950,0)),"","X")</f>
        <v>X</v>
      </c>
    </row>
    <row r="550" spans="1:5" x14ac:dyDescent="0.25">
      <c r="A550" s="82">
        <v>937</v>
      </c>
      <c r="B550">
        <v>548</v>
      </c>
      <c r="C550">
        <v>57</v>
      </c>
      <c r="D550" t="s">
        <v>611</v>
      </c>
      <c r="E550" t="str">
        <f>IF(ISNA(MATCH(A550,'ESO zone constants'!$A$3:$A$9950,0)),"","X")</f>
        <v>X</v>
      </c>
    </row>
    <row r="551" spans="1:5" x14ac:dyDescent="0.25">
      <c r="A551" s="82">
        <v>938</v>
      </c>
      <c r="B551">
        <v>549</v>
      </c>
      <c r="C551">
        <v>104</v>
      </c>
      <c r="D551" t="s">
        <v>612</v>
      </c>
      <c r="E551" t="str">
        <f>IF(ISNA(MATCH(A551,'ESO zone constants'!$A$3:$A$9950,0)),"","X")</f>
        <v>X</v>
      </c>
    </row>
    <row r="552" spans="1:5" x14ac:dyDescent="0.25">
      <c r="A552" s="82">
        <v>939</v>
      </c>
      <c r="B552">
        <v>550</v>
      </c>
      <c r="C552">
        <v>381</v>
      </c>
      <c r="D552" t="s">
        <v>613</v>
      </c>
      <c r="E552" t="str">
        <f>IF(ISNA(MATCH(A552,'ESO zone constants'!$A$3:$A$9950,0)),"","X")</f>
        <v>X</v>
      </c>
    </row>
    <row r="553" spans="1:5" x14ac:dyDescent="0.25">
      <c r="A553" s="82">
        <v>940</v>
      </c>
      <c r="B553">
        <v>551</v>
      </c>
      <c r="C553">
        <v>381</v>
      </c>
      <c r="D553" t="s">
        <v>614</v>
      </c>
      <c r="E553" t="str">
        <f>IF(ISNA(MATCH(A553,'ESO zone constants'!$A$3:$A$9950,0)),"","X")</f>
        <v>X</v>
      </c>
    </row>
    <row r="554" spans="1:5" x14ac:dyDescent="0.25">
      <c r="A554" s="83">
        <v>941</v>
      </c>
      <c r="B554">
        <v>552</v>
      </c>
      <c r="C554">
        <v>41</v>
      </c>
      <c r="D554" t="s">
        <v>615</v>
      </c>
      <c r="E554" t="str">
        <f>IF(ISNA(MATCH(A554,'ESO zone constants'!$A$3:$A$9950,0)),"","X")</f>
        <v>X</v>
      </c>
    </row>
    <row r="555" spans="1:5" x14ac:dyDescent="0.25">
      <c r="A555" s="83">
        <v>942</v>
      </c>
      <c r="B555">
        <v>553</v>
      </c>
      <c r="C555">
        <v>3</v>
      </c>
      <c r="D555" t="s">
        <v>616</v>
      </c>
      <c r="E555" t="str">
        <f>IF(ISNA(MATCH(A555,'ESO zone constants'!$A$3:$A$9950,0)),"","X")</f>
        <v>X</v>
      </c>
    </row>
    <row r="556" spans="1:5" x14ac:dyDescent="0.25">
      <c r="A556" s="83">
        <v>943</v>
      </c>
      <c r="B556">
        <v>554</v>
      </c>
      <c r="C556">
        <v>3</v>
      </c>
      <c r="D556" t="s">
        <v>617</v>
      </c>
      <c r="E556" t="str">
        <f>IF(ISNA(MATCH(A556,'ESO zone constants'!$A$3:$A$9950,0)),"","X")</f>
        <v>X</v>
      </c>
    </row>
    <row r="557" spans="1:5" x14ac:dyDescent="0.25">
      <c r="A557" s="83">
        <v>944</v>
      </c>
      <c r="B557">
        <v>555</v>
      </c>
      <c r="C557">
        <v>382</v>
      </c>
      <c r="D557" t="s">
        <v>618</v>
      </c>
      <c r="E557" t="str">
        <f>IF(ISNA(MATCH(A557,'ESO zone constants'!$A$3:$A$9950,0)),"","X")</f>
        <v>X</v>
      </c>
    </row>
    <row r="558" spans="1:5" x14ac:dyDescent="0.25">
      <c r="A558" s="83">
        <v>945</v>
      </c>
      <c r="B558">
        <v>556</v>
      </c>
      <c r="C558">
        <v>41</v>
      </c>
      <c r="D558" t="s">
        <v>619</v>
      </c>
      <c r="E558" t="str">
        <f>IF(ISNA(MATCH(A558,'ESO zone constants'!$A$3:$A$9950,0)),"","X")</f>
        <v>X</v>
      </c>
    </row>
    <row r="559" spans="1:5" x14ac:dyDescent="0.25">
      <c r="A559" s="83">
        <v>946</v>
      </c>
      <c r="B559">
        <v>557</v>
      </c>
      <c r="C559">
        <v>849</v>
      </c>
      <c r="D559" t="s">
        <v>620</v>
      </c>
      <c r="E559" t="str">
        <f>IF(ISNA(MATCH(A559,'ESO zone constants'!$A$3:$A$9950,0)),"","X")</f>
        <v>X</v>
      </c>
    </row>
    <row r="560" spans="1:5" x14ac:dyDescent="0.25">
      <c r="A560" s="83">
        <v>947</v>
      </c>
      <c r="B560">
        <v>558</v>
      </c>
      <c r="C560">
        <v>849</v>
      </c>
      <c r="D560" t="s">
        <v>621</v>
      </c>
      <c r="E560" t="str">
        <f>IF(ISNA(MATCH(A560,'ESO zone constants'!$A$3:$A$9950,0)),"","X")</f>
        <v>X</v>
      </c>
    </row>
    <row r="561" spans="1:5" x14ac:dyDescent="0.25">
      <c r="A561" s="83">
        <v>948</v>
      </c>
      <c r="B561">
        <v>559</v>
      </c>
      <c r="C561">
        <v>849</v>
      </c>
      <c r="D561" t="s">
        <v>622</v>
      </c>
      <c r="E561" t="str">
        <f>IF(ISNA(MATCH(A561,'ESO zone constants'!$A$3:$A$9950,0)),"","X")</f>
        <v>X</v>
      </c>
    </row>
    <row r="562" spans="1:5" x14ac:dyDescent="0.25">
      <c r="A562" s="83">
        <v>949</v>
      </c>
      <c r="B562">
        <v>560</v>
      </c>
      <c r="C562">
        <v>849</v>
      </c>
      <c r="D562" t="s">
        <v>623</v>
      </c>
      <c r="E562" t="str">
        <f>IF(ISNA(MATCH(A562,'ESO zone constants'!$A$3:$A$9950,0)),"","X")</f>
        <v>X</v>
      </c>
    </row>
    <row r="563" spans="1:5" x14ac:dyDescent="0.25">
      <c r="A563" s="83">
        <v>950</v>
      </c>
      <c r="B563">
        <v>561</v>
      </c>
      <c r="C563">
        <v>849</v>
      </c>
      <c r="D563" t="s">
        <v>624</v>
      </c>
      <c r="E563" t="str">
        <f>IF(ISNA(MATCH(A563,'ESO zone constants'!$A$3:$A$9950,0)),"","X")</f>
        <v>X</v>
      </c>
    </row>
    <row r="564" spans="1:5" x14ac:dyDescent="0.25">
      <c r="A564" s="83">
        <v>951</v>
      </c>
      <c r="B564">
        <v>562</v>
      </c>
      <c r="C564">
        <v>849</v>
      </c>
      <c r="D564" t="s">
        <v>625</v>
      </c>
      <c r="E564" t="str">
        <f>IF(ISNA(MATCH(A564,'ESO zone constants'!$A$3:$A$9950,0)),"","X")</f>
        <v>X</v>
      </c>
    </row>
    <row r="565" spans="1:5" x14ac:dyDescent="0.25">
      <c r="A565" s="83">
        <v>952</v>
      </c>
      <c r="B565">
        <v>563</v>
      </c>
      <c r="C565">
        <v>849</v>
      </c>
      <c r="D565" t="s">
        <v>626</v>
      </c>
      <c r="E565" t="str">
        <f>IF(ISNA(MATCH(A565,'ESO zone constants'!$A$3:$A$9950,0)),"","X")</f>
        <v>X</v>
      </c>
    </row>
    <row r="566" spans="1:5" x14ac:dyDescent="0.25">
      <c r="A566" s="83">
        <v>953</v>
      </c>
      <c r="B566">
        <v>564</v>
      </c>
      <c r="C566">
        <v>849</v>
      </c>
      <c r="D566" t="s">
        <v>627</v>
      </c>
      <c r="E566" t="str">
        <f>IF(ISNA(MATCH(A566,'ESO zone constants'!$A$3:$A$9950,0)),"","X")</f>
        <v>X</v>
      </c>
    </row>
    <row r="567" spans="1:5" x14ac:dyDescent="0.25">
      <c r="A567" s="83">
        <v>954</v>
      </c>
      <c r="B567">
        <v>565</v>
      </c>
      <c r="C567">
        <v>849</v>
      </c>
      <c r="D567" t="s">
        <v>628</v>
      </c>
      <c r="E567" t="str">
        <f>IF(ISNA(MATCH(A567,'ESO zone constants'!$A$3:$A$9950,0)),"","X")</f>
        <v>X</v>
      </c>
    </row>
    <row r="568" spans="1:5" x14ac:dyDescent="0.25">
      <c r="A568" s="83">
        <v>955</v>
      </c>
      <c r="B568">
        <v>566</v>
      </c>
      <c r="C568">
        <v>849</v>
      </c>
      <c r="D568" t="s">
        <v>629</v>
      </c>
      <c r="E568" t="str">
        <f>IF(ISNA(MATCH(A568,'ESO zone constants'!$A$3:$A$9950,0)),"","X")</f>
        <v>X</v>
      </c>
    </row>
    <row r="569" spans="1:5" x14ac:dyDescent="0.25">
      <c r="A569" s="83">
        <v>956</v>
      </c>
      <c r="B569">
        <v>567</v>
      </c>
      <c r="C569">
        <v>849</v>
      </c>
      <c r="D569" t="s">
        <v>630</v>
      </c>
      <c r="E569" t="str">
        <f>IF(ISNA(MATCH(A569,'ESO zone constants'!$A$3:$A$9950,0)),"","X")</f>
        <v>X</v>
      </c>
    </row>
    <row r="570" spans="1:5" x14ac:dyDescent="0.25">
      <c r="A570" s="83">
        <v>957</v>
      </c>
      <c r="B570">
        <v>568</v>
      </c>
      <c r="C570">
        <v>849</v>
      </c>
      <c r="D570" t="s">
        <v>631</v>
      </c>
      <c r="E570" t="str">
        <f>IF(ISNA(MATCH(A570,'ESO zone constants'!$A$3:$A$9950,0)),"","X")</f>
        <v>X</v>
      </c>
    </row>
    <row r="571" spans="1:5" x14ac:dyDescent="0.25">
      <c r="A571" s="83">
        <v>958</v>
      </c>
      <c r="B571">
        <v>569</v>
      </c>
      <c r="C571">
        <v>849</v>
      </c>
      <c r="D571" t="s">
        <v>632</v>
      </c>
      <c r="E571" t="str">
        <f>IF(ISNA(MATCH(A571,'ESO zone constants'!$A$3:$A$9950,0)),"","X")</f>
        <v>X</v>
      </c>
    </row>
    <row r="572" spans="1:5" x14ac:dyDescent="0.25">
      <c r="A572" s="83">
        <v>959</v>
      </c>
      <c r="B572">
        <v>570</v>
      </c>
      <c r="C572">
        <v>849</v>
      </c>
      <c r="D572" t="s">
        <v>633</v>
      </c>
      <c r="E572" t="str">
        <f>IF(ISNA(MATCH(A572,'ESO zone constants'!$A$3:$A$9950,0)),"","X")</f>
        <v>X</v>
      </c>
    </row>
    <row r="573" spans="1:5" x14ac:dyDescent="0.25">
      <c r="A573" s="83">
        <v>960</v>
      </c>
      <c r="B573">
        <v>571</v>
      </c>
      <c r="C573">
        <v>849</v>
      </c>
      <c r="D573" t="s">
        <v>634</v>
      </c>
      <c r="E573" t="str">
        <f>IF(ISNA(MATCH(A573,'ESO zone constants'!$A$3:$A$9950,0)),"","X")</f>
        <v>X</v>
      </c>
    </row>
    <row r="574" spans="1:5" x14ac:dyDescent="0.25">
      <c r="A574" s="83">
        <v>961</v>
      </c>
      <c r="B574">
        <v>572</v>
      </c>
      <c r="C574">
        <v>849</v>
      </c>
      <c r="D574" t="s">
        <v>635</v>
      </c>
      <c r="E574" t="str">
        <f>IF(ISNA(MATCH(A574,'ESO zone constants'!$A$3:$A$9950,0)),"","X")</f>
        <v>X</v>
      </c>
    </row>
    <row r="575" spans="1:5" x14ac:dyDescent="0.25">
      <c r="A575" s="83">
        <v>962</v>
      </c>
      <c r="B575">
        <v>573</v>
      </c>
      <c r="C575">
        <v>849</v>
      </c>
      <c r="D575" t="s">
        <v>636</v>
      </c>
      <c r="E575" t="str">
        <f>IF(ISNA(MATCH(A575,'ESO zone constants'!$A$3:$A$9950,0)),"","X")</f>
        <v>X</v>
      </c>
    </row>
    <row r="576" spans="1:5" x14ac:dyDescent="0.25">
      <c r="A576" s="83">
        <v>963</v>
      </c>
      <c r="B576">
        <v>574</v>
      </c>
      <c r="C576">
        <v>849</v>
      </c>
      <c r="D576" t="s">
        <v>637</v>
      </c>
      <c r="E576" t="str">
        <f>IF(ISNA(MATCH(A576,'ESO zone constants'!$A$3:$A$9950,0)),"","X")</f>
        <v>X</v>
      </c>
    </row>
    <row r="577" spans="1:5" x14ac:dyDescent="0.25">
      <c r="A577" s="82">
        <v>964</v>
      </c>
      <c r="B577">
        <v>575</v>
      </c>
      <c r="C577">
        <v>849</v>
      </c>
      <c r="D577" t="s">
        <v>638</v>
      </c>
      <c r="E577" t="str">
        <f>IF(ISNA(MATCH(A577,'ESO zone constants'!$A$3:$A$9950,0)),"","X")</f>
        <v>X</v>
      </c>
    </row>
    <row r="578" spans="1:5" x14ac:dyDescent="0.25">
      <c r="A578" s="82">
        <v>965</v>
      </c>
      <c r="B578">
        <v>576</v>
      </c>
      <c r="C578">
        <v>849</v>
      </c>
      <c r="D578" t="s">
        <v>639</v>
      </c>
      <c r="E578" t="str">
        <f>IF(ISNA(MATCH(A578,'ESO zone constants'!$A$3:$A$9950,0)),"","X")</f>
        <v>X</v>
      </c>
    </row>
    <row r="579" spans="1:5" x14ac:dyDescent="0.25">
      <c r="A579" s="82">
        <v>966</v>
      </c>
      <c r="B579">
        <v>577</v>
      </c>
      <c r="C579">
        <v>849</v>
      </c>
      <c r="D579" t="s">
        <v>640</v>
      </c>
      <c r="E579" t="str">
        <f>IF(ISNA(MATCH(A579,'ESO zone constants'!$A$3:$A$9950,0)),"","X")</f>
        <v>X</v>
      </c>
    </row>
    <row r="580" spans="1:5" x14ac:dyDescent="0.25">
      <c r="A580" s="82">
        <v>967</v>
      </c>
      <c r="B580">
        <v>578</v>
      </c>
      <c r="C580">
        <v>849</v>
      </c>
      <c r="D580" t="s">
        <v>641</v>
      </c>
      <c r="E580" t="str">
        <f>IF(ISNA(MATCH(A580,'ESO zone constants'!$A$3:$A$9950,0)),"","X")</f>
        <v>X</v>
      </c>
    </row>
    <row r="581" spans="1:5" x14ac:dyDescent="0.25">
      <c r="A581" s="82">
        <v>968</v>
      </c>
      <c r="B581">
        <v>579</v>
      </c>
      <c r="C581">
        <v>849</v>
      </c>
      <c r="D581" t="s">
        <v>642</v>
      </c>
      <c r="E581" t="str">
        <f>IF(ISNA(MATCH(A581,'ESO zone constants'!$A$3:$A$9950,0)),"","X")</f>
        <v>X</v>
      </c>
    </row>
    <row r="582" spans="1:5" x14ac:dyDescent="0.25">
      <c r="A582" s="82">
        <v>969</v>
      </c>
      <c r="B582">
        <v>580</v>
      </c>
      <c r="C582">
        <v>849</v>
      </c>
      <c r="D582" t="s">
        <v>643</v>
      </c>
      <c r="E582" t="str">
        <f>IF(ISNA(MATCH(A582,'ESO zone constants'!$A$3:$A$9950,0)),"","X")</f>
        <v>X</v>
      </c>
    </row>
    <row r="583" spans="1:5" x14ac:dyDescent="0.25">
      <c r="A583" s="82">
        <v>970</v>
      </c>
      <c r="B583">
        <v>581</v>
      </c>
      <c r="C583">
        <v>849</v>
      </c>
      <c r="D583" t="s">
        <v>644</v>
      </c>
      <c r="E583" t="str">
        <f>IF(ISNA(MATCH(A583,'ESO zone constants'!$A$3:$A$9950,0)),"","X")</f>
        <v>X</v>
      </c>
    </row>
    <row r="584" spans="1:5" x14ac:dyDescent="0.25">
      <c r="A584" s="82">
        <v>971</v>
      </c>
      <c r="B584">
        <v>582</v>
      </c>
      <c r="C584">
        <v>849</v>
      </c>
      <c r="D584" t="s">
        <v>645</v>
      </c>
      <c r="E584" t="str">
        <f>IF(ISNA(MATCH(A584,'ESO zone constants'!$A$3:$A$9950,0)),"","X")</f>
        <v>X</v>
      </c>
    </row>
    <row r="585" spans="1:5" x14ac:dyDescent="0.25">
      <c r="A585" s="82">
        <v>972</v>
      </c>
      <c r="B585">
        <v>583</v>
      </c>
      <c r="C585">
        <v>849</v>
      </c>
      <c r="D585" t="s">
        <v>646</v>
      </c>
      <c r="E585" t="str">
        <f>IF(ISNA(MATCH(A585,'ESO zone constants'!$A$3:$A$9950,0)),"","X")</f>
        <v>X</v>
      </c>
    </row>
    <row r="586" spans="1:5" x14ac:dyDescent="0.25">
      <c r="A586" s="82">
        <v>973</v>
      </c>
      <c r="B586">
        <v>584</v>
      </c>
      <c r="C586">
        <v>888</v>
      </c>
      <c r="D586" t="s">
        <v>45</v>
      </c>
      <c r="E586" t="str">
        <f>IF(ISNA(MATCH(A586,'ESO zone constants'!$A$3:$A$9950,0)),"","X")</f>
        <v>X</v>
      </c>
    </row>
    <row r="587" spans="1:5" x14ac:dyDescent="0.25">
      <c r="A587" s="82">
        <v>974</v>
      </c>
      <c r="B587">
        <v>585</v>
      </c>
      <c r="C587">
        <v>888</v>
      </c>
      <c r="D587" t="s">
        <v>44</v>
      </c>
      <c r="E587" t="str">
        <f>IF(ISNA(MATCH(A587,'ESO zone constants'!$A$3:$A$9950,0)),"","X")</f>
        <v>X</v>
      </c>
    </row>
    <row r="588" spans="1:5" x14ac:dyDescent="0.25">
      <c r="A588" s="82">
        <v>975</v>
      </c>
      <c r="B588">
        <v>586</v>
      </c>
      <c r="C588">
        <v>849</v>
      </c>
      <c r="D588" t="s">
        <v>647</v>
      </c>
      <c r="E588" t="str">
        <f>IF(ISNA(MATCH(A588,'ESO zone constants'!$A$3:$A$9950,0)),"","X")</f>
        <v>X</v>
      </c>
    </row>
    <row r="589" spans="1:5" x14ac:dyDescent="0.25">
      <c r="A589" s="82">
        <v>977</v>
      </c>
      <c r="B589">
        <v>587</v>
      </c>
      <c r="C589">
        <v>849</v>
      </c>
      <c r="D589" t="s">
        <v>648</v>
      </c>
      <c r="E589" t="str">
        <f>IF(ISNA(MATCH(A589,'ESO zone constants'!$A$3:$A$9950,0)),"","X")</f>
        <v>X</v>
      </c>
    </row>
    <row r="590" spans="1:5" x14ac:dyDescent="0.25">
      <c r="A590" s="82">
        <v>979</v>
      </c>
      <c r="B590">
        <v>588</v>
      </c>
      <c r="C590">
        <v>849</v>
      </c>
      <c r="D590" t="s">
        <v>641</v>
      </c>
      <c r="E590" t="str">
        <f>IF(ISNA(MATCH(A590,'ESO zone constants'!$A$3:$A$9950,0)),"","X")</f>
        <v>X</v>
      </c>
    </row>
    <row r="591" spans="1:5" x14ac:dyDescent="0.25">
      <c r="A591" s="82">
        <v>980</v>
      </c>
      <c r="B591">
        <v>589</v>
      </c>
      <c r="C591">
        <v>980</v>
      </c>
      <c r="D591" t="s">
        <v>78</v>
      </c>
      <c r="E591" t="str">
        <f>IF(ISNA(MATCH(A591,'ESO zone constants'!$A$3:$A$9950,0)),"","X")</f>
        <v>X</v>
      </c>
    </row>
    <row r="592" spans="1:5" x14ac:dyDescent="0.25">
      <c r="A592" s="82">
        <v>981</v>
      </c>
      <c r="B592">
        <v>590</v>
      </c>
      <c r="C592">
        <v>980</v>
      </c>
      <c r="D592" t="s">
        <v>649</v>
      </c>
      <c r="E592" t="str">
        <f>IF(ISNA(MATCH(A592,'ESO zone constants'!$A$3:$A$9950,0)),"","X")</f>
        <v>X</v>
      </c>
    </row>
    <row r="593" spans="1:5" x14ac:dyDescent="0.25">
      <c r="A593" s="82">
        <v>982</v>
      </c>
      <c r="B593">
        <v>591</v>
      </c>
      <c r="C593">
        <v>980</v>
      </c>
      <c r="D593" t="s">
        <v>650</v>
      </c>
      <c r="E593" t="str">
        <f>IF(ISNA(MATCH(A593,'ESO zone constants'!$A$3:$A$9950,0)),"","X")</f>
        <v>X</v>
      </c>
    </row>
    <row r="594" spans="1:5" x14ac:dyDescent="0.25">
      <c r="A594" s="82">
        <v>983</v>
      </c>
      <c r="B594">
        <v>592</v>
      </c>
      <c r="C594">
        <v>980</v>
      </c>
      <c r="D594" t="s">
        <v>651</v>
      </c>
      <c r="E594" t="str">
        <f>IF(ISNA(MATCH(A594,'ESO zone constants'!$A$3:$A$9950,0)),"","X")</f>
        <v>X</v>
      </c>
    </row>
    <row r="595" spans="1:5" x14ac:dyDescent="0.25">
      <c r="A595" s="82">
        <v>984</v>
      </c>
      <c r="B595">
        <v>593</v>
      </c>
      <c r="C595">
        <v>980</v>
      </c>
      <c r="D595" t="s">
        <v>652</v>
      </c>
      <c r="E595" t="str">
        <f>IF(ISNA(MATCH(A595,'ESO zone constants'!$A$3:$A$9950,0)),"","X")</f>
        <v>X</v>
      </c>
    </row>
    <row r="596" spans="1:5" x14ac:dyDescent="0.25">
      <c r="A596" s="82">
        <v>985</v>
      </c>
      <c r="B596">
        <v>594</v>
      </c>
      <c r="C596">
        <v>980</v>
      </c>
      <c r="D596" t="s">
        <v>653</v>
      </c>
      <c r="E596" t="str">
        <f>IF(ISNA(MATCH(A596,'ESO zone constants'!$A$3:$A$9950,0)),"","X")</f>
        <v>X</v>
      </c>
    </row>
    <row r="597" spans="1:5" x14ac:dyDescent="0.25">
      <c r="A597" s="82">
        <v>986</v>
      </c>
      <c r="B597">
        <v>595</v>
      </c>
      <c r="C597">
        <v>980</v>
      </c>
      <c r="D597" t="s">
        <v>654</v>
      </c>
      <c r="E597" t="str">
        <f>IF(ISNA(MATCH(A597,'ESO zone constants'!$A$3:$A$9950,0)),"","X")</f>
        <v>X</v>
      </c>
    </row>
    <row r="598" spans="1:5" x14ac:dyDescent="0.25">
      <c r="A598" s="82">
        <v>988</v>
      </c>
      <c r="B598">
        <v>596</v>
      </c>
      <c r="C598">
        <v>980</v>
      </c>
      <c r="D598" t="s">
        <v>655</v>
      </c>
      <c r="E598" t="str">
        <f>IF(ISNA(MATCH(A598,'ESO zone constants'!$A$3:$A$9950,0)),"","X")</f>
        <v>X</v>
      </c>
    </row>
    <row r="599" spans="1:5" x14ac:dyDescent="0.25">
      <c r="A599" s="82">
        <v>989</v>
      </c>
      <c r="B599">
        <v>597</v>
      </c>
      <c r="C599">
        <v>980</v>
      </c>
      <c r="D599" t="s">
        <v>656</v>
      </c>
      <c r="E599" t="str">
        <f>IF(ISNA(MATCH(A599,'ESO zone constants'!$A$3:$A$9950,0)),"","X")</f>
        <v>X</v>
      </c>
    </row>
    <row r="600" spans="1:5" x14ac:dyDescent="0.25">
      <c r="A600" s="82">
        <v>990</v>
      </c>
      <c r="B600">
        <v>598</v>
      </c>
      <c r="C600">
        <v>980</v>
      </c>
      <c r="D600" t="s">
        <v>657</v>
      </c>
      <c r="E600" t="str">
        <f>IF(ISNA(MATCH(A600,'ESO zone constants'!$A$3:$A$9950,0)),"","X")</f>
        <v>X</v>
      </c>
    </row>
    <row r="601" spans="1:5" x14ac:dyDescent="0.25">
      <c r="A601" s="82">
        <v>991</v>
      </c>
      <c r="B601">
        <v>599</v>
      </c>
      <c r="C601">
        <v>980</v>
      </c>
      <c r="D601" t="s">
        <v>658</v>
      </c>
      <c r="E601" t="str">
        <f>IF(ISNA(MATCH(A601,'ESO zone constants'!$A$3:$A$9950,0)),"","X")</f>
        <v>X</v>
      </c>
    </row>
    <row r="602" spans="1:5" x14ac:dyDescent="0.25">
      <c r="A602" s="82">
        <v>992</v>
      </c>
      <c r="B602">
        <v>600</v>
      </c>
      <c r="C602">
        <v>980</v>
      </c>
      <c r="D602" t="s">
        <v>659</v>
      </c>
      <c r="E602" t="str">
        <f>IF(ISNA(MATCH(A602,'ESO zone constants'!$A$3:$A$9950,0)),"","X")</f>
        <v>X</v>
      </c>
    </row>
    <row r="603" spans="1:5" x14ac:dyDescent="0.25">
      <c r="A603" s="82">
        <v>993</v>
      </c>
      <c r="B603">
        <v>601</v>
      </c>
      <c r="C603">
        <v>980</v>
      </c>
      <c r="D603" t="s">
        <v>660</v>
      </c>
      <c r="E603" t="str">
        <f>IF(ISNA(MATCH(A603,'ESO zone constants'!$A$3:$A$9950,0)),"","X")</f>
        <v>X</v>
      </c>
    </row>
    <row r="604" spans="1:5" x14ac:dyDescent="0.25">
      <c r="A604" s="82">
        <v>994</v>
      </c>
      <c r="B604">
        <v>602</v>
      </c>
      <c r="C604">
        <v>849</v>
      </c>
      <c r="D604" t="s">
        <v>661</v>
      </c>
      <c r="E604" t="str">
        <f>IF(ISNA(MATCH(A604,'ESO zone constants'!$A$3:$A$9950,0)),"","X")</f>
        <v>X</v>
      </c>
    </row>
    <row r="605" spans="1:5" x14ac:dyDescent="0.25">
      <c r="A605" s="82">
        <v>995</v>
      </c>
      <c r="B605">
        <v>603</v>
      </c>
      <c r="C605">
        <v>849</v>
      </c>
      <c r="D605" t="s">
        <v>662</v>
      </c>
      <c r="E605" t="str">
        <f>IF(ISNA(MATCH(A605,'ESO zone constants'!$A$3:$A$9950,0)),"","X")</f>
        <v>X</v>
      </c>
    </row>
    <row r="606" spans="1:5" x14ac:dyDescent="0.25">
      <c r="A606" s="82">
        <v>996</v>
      </c>
      <c r="B606">
        <v>604</v>
      </c>
      <c r="C606">
        <v>849</v>
      </c>
      <c r="D606" t="s">
        <v>663</v>
      </c>
      <c r="E606" t="str">
        <f>IF(ISNA(MATCH(A606,'ESO zone constants'!$A$3:$A$9950,0)),"","X")</f>
        <v>X</v>
      </c>
    </row>
    <row r="607" spans="1:5" x14ac:dyDescent="0.25">
      <c r="A607" s="82">
        <v>997</v>
      </c>
      <c r="B607">
        <v>605</v>
      </c>
      <c r="C607">
        <v>849</v>
      </c>
      <c r="D607" t="s">
        <v>664</v>
      </c>
      <c r="E607" t="str">
        <f>IF(ISNA(MATCH(A607,'ESO zone constants'!$A$3:$A$9950,0)),"","X")</f>
        <v>X</v>
      </c>
    </row>
    <row r="608" spans="1:5" x14ac:dyDescent="0.25">
      <c r="A608" s="82">
        <v>998</v>
      </c>
      <c r="B608">
        <v>606</v>
      </c>
      <c r="C608">
        <v>381</v>
      </c>
      <c r="D608" t="s">
        <v>665</v>
      </c>
      <c r="E608" t="str">
        <f>IF(ISNA(MATCH(A608,'ESO zone constants'!$A$3:$A$9950,0)),"","X")</f>
        <v>X</v>
      </c>
    </row>
    <row r="609" spans="1:5" x14ac:dyDescent="0.25">
      <c r="A609" s="82">
        <v>999</v>
      </c>
      <c r="B609">
        <v>607</v>
      </c>
      <c r="C609">
        <v>980</v>
      </c>
      <c r="D609" t="s">
        <v>666</v>
      </c>
      <c r="E609" t="str">
        <f>IF(ISNA(MATCH(A609,'ESO zone constants'!$A$3:$A$9950,0)),"","X")</f>
        <v>X</v>
      </c>
    </row>
    <row r="610" spans="1:5" x14ac:dyDescent="0.25">
      <c r="A610" s="82">
        <v>1000</v>
      </c>
      <c r="B610">
        <v>608</v>
      </c>
      <c r="C610">
        <v>980</v>
      </c>
      <c r="D610" t="s">
        <v>667</v>
      </c>
      <c r="E610" t="str">
        <f>IF(ISNA(MATCH(A610,'ESO zone constants'!$A$3:$A$9950,0)),"","X")</f>
        <v>X</v>
      </c>
    </row>
    <row r="611" spans="1:5" x14ac:dyDescent="0.25">
      <c r="A611" s="82">
        <v>1004</v>
      </c>
      <c r="B611">
        <v>609</v>
      </c>
      <c r="C611">
        <v>980</v>
      </c>
      <c r="D611" t="s">
        <v>668</v>
      </c>
      <c r="E611" t="str">
        <f>IF(ISNA(MATCH(A611,'ESO zone constants'!$A$3:$A$9950,0)),"","X")</f>
        <v>X</v>
      </c>
    </row>
    <row r="612" spans="1:5" x14ac:dyDescent="0.25">
      <c r="A612" s="82">
        <v>1005</v>
      </c>
      <c r="B612">
        <v>610</v>
      </c>
      <c r="C612">
        <v>1005</v>
      </c>
      <c r="D612" t="s">
        <v>669</v>
      </c>
      <c r="E612" t="str">
        <f>IF(ISNA(MATCH(A612,'ESO zone constants'!$A$3:$A$9950,0)),"","X")</f>
        <v>X</v>
      </c>
    </row>
    <row r="613" spans="1:5" x14ac:dyDescent="0.25">
      <c r="A613" s="82">
        <v>1006</v>
      </c>
      <c r="B613">
        <v>611</v>
      </c>
      <c r="C613">
        <v>3</v>
      </c>
      <c r="D613" t="s">
        <v>670</v>
      </c>
      <c r="E613" t="str">
        <f>IF(ISNA(MATCH(A613,'ESO zone constants'!$A$3:$A$9950,0)),"","X")</f>
        <v>X</v>
      </c>
    </row>
    <row r="614" spans="1:5" x14ac:dyDescent="0.25">
      <c r="A614" s="82">
        <v>1007</v>
      </c>
      <c r="B614">
        <v>612</v>
      </c>
      <c r="C614">
        <v>888</v>
      </c>
      <c r="D614" t="s">
        <v>671</v>
      </c>
      <c r="E614" t="str">
        <f>IF(ISNA(MATCH(A614,'ESO zone constants'!$A$3:$A$9950,0)),"","X")</f>
        <v>X</v>
      </c>
    </row>
    <row r="615" spans="1:5" x14ac:dyDescent="0.25">
      <c r="A615" s="83">
        <v>1008</v>
      </c>
      <c r="B615">
        <v>613</v>
      </c>
      <c r="C615">
        <v>347</v>
      </c>
      <c r="D615" t="s">
        <v>672</v>
      </c>
      <c r="E615" t="str">
        <f>IF(ISNA(MATCH(A615,'ESO zone constants'!$A$3:$A$9950,0)),"","X")</f>
        <v>X</v>
      </c>
    </row>
    <row r="616" spans="1:5" x14ac:dyDescent="0.25">
      <c r="A616" s="83">
        <v>1009</v>
      </c>
      <c r="B616">
        <v>614</v>
      </c>
      <c r="C616">
        <v>92</v>
      </c>
      <c r="D616" t="s">
        <v>69</v>
      </c>
      <c r="E616" t="str">
        <f>IF(ISNA(MATCH(A616,'ESO zone constants'!$A$3:$A$9950,0)),"","X")</f>
        <v>X</v>
      </c>
    </row>
    <row r="617" spans="1:5" x14ac:dyDescent="0.25">
      <c r="A617" s="83">
        <v>1010</v>
      </c>
      <c r="B617">
        <v>615</v>
      </c>
      <c r="C617">
        <v>19</v>
      </c>
      <c r="D617" t="s">
        <v>74</v>
      </c>
      <c r="E617" t="str">
        <f>IF(ISNA(MATCH(A617,'ESO zone constants'!$A$3:$A$9950,0)),"","X")</f>
        <v>X</v>
      </c>
    </row>
    <row r="618" spans="1:5" x14ac:dyDescent="0.25">
      <c r="A618" s="83">
        <v>1011</v>
      </c>
      <c r="B618">
        <v>616</v>
      </c>
      <c r="C618">
        <v>1011</v>
      </c>
      <c r="D618" t="s">
        <v>79</v>
      </c>
      <c r="E618" t="str">
        <f>IF(ISNA(MATCH(A618,'ESO zone constants'!$A$3:$A$9950,0)),"","X")</f>
        <v>X</v>
      </c>
    </row>
    <row r="619" spans="1:5" x14ac:dyDescent="0.25">
      <c r="A619" s="83">
        <v>1012</v>
      </c>
      <c r="B619">
        <v>617</v>
      </c>
      <c r="C619">
        <v>381</v>
      </c>
      <c r="D619" t="s">
        <v>673</v>
      </c>
      <c r="E619" t="str">
        <f>IF(ISNA(MATCH(A619,'ESO zone constants'!$A$3:$A$9950,0)),"","X")</f>
        <v>X</v>
      </c>
    </row>
    <row r="620" spans="1:5" x14ac:dyDescent="0.25">
      <c r="A620" s="83">
        <v>1013</v>
      </c>
      <c r="B620">
        <v>618</v>
      </c>
      <c r="C620">
        <v>1011</v>
      </c>
      <c r="D620" t="s">
        <v>674</v>
      </c>
      <c r="E620" t="str">
        <f>IF(ISNA(MATCH(A620,'ESO zone constants'!$A$3:$A$9950,0)),"","X")</f>
        <v>X</v>
      </c>
    </row>
    <row r="621" spans="1:5" x14ac:dyDescent="0.25">
      <c r="A621" s="83">
        <v>1014</v>
      </c>
      <c r="B621">
        <v>619</v>
      </c>
      <c r="C621">
        <v>1011</v>
      </c>
      <c r="D621" t="s">
        <v>675</v>
      </c>
      <c r="E621" t="str">
        <f>IF(ISNA(MATCH(A621,'ESO zone constants'!$A$3:$A$9950,0)),"","X")</f>
        <v>X</v>
      </c>
    </row>
    <row r="622" spans="1:5" x14ac:dyDescent="0.25">
      <c r="A622" s="83">
        <v>1015</v>
      </c>
      <c r="B622">
        <v>620</v>
      </c>
      <c r="C622">
        <v>1011</v>
      </c>
      <c r="D622" t="s">
        <v>676</v>
      </c>
      <c r="E622" t="str">
        <f>IF(ISNA(MATCH(A622,'ESO zone constants'!$A$3:$A$9950,0)),"","X")</f>
        <v>X</v>
      </c>
    </row>
    <row r="623" spans="1:5" x14ac:dyDescent="0.25">
      <c r="A623" s="83">
        <v>1016</v>
      </c>
      <c r="B623">
        <v>621</v>
      </c>
      <c r="C623">
        <v>1011</v>
      </c>
      <c r="D623" t="s">
        <v>677</v>
      </c>
      <c r="E623" t="str">
        <f>IF(ISNA(MATCH(A623,'ESO zone constants'!$A$3:$A$9950,0)),"","X")</f>
        <v>X</v>
      </c>
    </row>
    <row r="624" spans="1:5" x14ac:dyDescent="0.25">
      <c r="A624" s="82">
        <v>1017</v>
      </c>
      <c r="B624">
        <v>622</v>
      </c>
      <c r="C624">
        <v>1011</v>
      </c>
      <c r="D624" t="s">
        <v>678</v>
      </c>
      <c r="E624" t="str">
        <f>IF(ISNA(MATCH(A624,'ESO zone constants'!$A$3:$A$9950,0)),"","X")</f>
        <v>X</v>
      </c>
    </row>
    <row r="625" spans="1:5" x14ac:dyDescent="0.25">
      <c r="A625" s="83">
        <v>1018</v>
      </c>
      <c r="B625">
        <v>623</v>
      </c>
      <c r="C625">
        <v>1011</v>
      </c>
      <c r="D625" t="s">
        <v>679</v>
      </c>
      <c r="E625" t="str">
        <f>IF(ISNA(MATCH(A625,'ESO zone constants'!$A$3:$A$9950,0)),"","X")</f>
        <v>X</v>
      </c>
    </row>
    <row r="626" spans="1:5" x14ac:dyDescent="0.25">
      <c r="A626" s="82">
        <v>1019</v>
      </c>
      <c r="B626">
        <v>624</v>
      </c>
      <c r="C626">
        <v>1011</v>
      </c>
      <c r="D626" t="s">
        <v>680</v>
      </c>
      <c r="E626" t="str">
        <f>IF(ISNA(MATCH(A626,'ESO zone constants'!$A$3:$A$9950,0)),"","X")</f>
        <v>X</v>
      </c>
    </row>
    <row r="627" spans="1:5" x14ac:dyDescent="0.25">
      <c r="A627" s="82">
        <v>1020</v>
      </c>
      <c r="B627">
        <v>625</v>
      </c>
      <c r="C627">
        <v>1011</v>
      </c>
      <c r="D627" t="s">
        <v>681</v>
      </c>
      <c r="E627" t="str">
        <f>IF(ISNA(MATCH(A627,'ESO zone constants'!$A$3:$A$9950,0)),"","X")</f>
        <v>X</v>
      </c>
    </row>
    <row r="628" spans="1:5" x14ac:dyDescent="0.25">
      <c r="A628" s="82">
        <v>1021</v>
      </c>
      <c r="B628">
        <v>626</v>
      </c>
      <c r="C628">
        <v>1011</v>
      </c>
      <c r="D628" t="s">
        <v>682</v>
      </c>
      <c r="E628" t="str">
        <f>IF(ISNA(MATCH(A628,'ESO zone constants'!$A$3:$A$9950,0)),"","X")</f>
        <v>X</v>
      </c>
    </row>
    <row r="629" spans="1:5" x14ac:dyDescent="0.25">
      <c r="A629" s="82">
        <v>1022</v>
      </c>
      <c r="B629">
        <v>627</v>
      </c>
      <c r="C629">
        <v>1011</v>
      </c>
      <c r="D629" t="s">
        <v>683</v>
      </c>
      <c r="E629" t="str">
        <f>IF(ISNA(MATCH(A629,'ESO zone constants'!$A$3:$A$9950,0)),"","X")</f>
        <v>X</v>
      </c>
    </row>
    <row r="630" spans="1:5" x14ac:dyDescent="0.25">
      <c r="A630" s="82">
        <v>1023</v>
      </c>
      <c r="B630">
        <v>628</v>
      </c>
      <c r="C630">
        <v>1011</v>
      </c>
      <c r="D630" t="s">
        <v>684</v>
      </c>
      <c r="E630" t="str">
        <f>IF(ISNA(MATCH(A630,'ESO zone constants'!$A$3:$A$9950,0)),"","X")</f>
        <v>X</v>
      </c>
    </row>
    <row r="631" spans="1:5" x14ac:dyDescent="0.25">
      <c r="A631" s="81">
        <v>1024</v>
      </c>
      <c r="B631">
        <v>629</v>
      </c>
      <c r="C631">
        <v>1011</v>
      </c>
      <c r="D631" t="s">
        <v>685</v>
      </c>
      <c r="E631" t="str">
        <f>IF(ISNA(MATCH(A631,'ESO zone constants'!$A$3:$A$9950,0)),"","X")</f>
        <v>X</v>
      </c>
    </row>
    <row r="632" spans="1:5" x14ac:dyDescent="0.25">
      <c r="A632" s="81">
        <v>1025</v>
      </c>
      <c r="B632">
        <v>630</v>
      </c>
      <c r="C632">
        <v>1011</v>
      </c>
      <c r="D632" t="s">
        <v>686</v>
      </c>
      <c r="E632" t="str">
        <f>IF(ISNA(MATCH(A632,'ESO zone constants'!$A$3:$A$9950,0)),"","X")</f>
        <v>X</v>
      </c>
    </row>
    <row r="633" spans="1:5" x14ac:dyDescent="0.25">
      <c r="A633" s="82">
        <v>1026</v>
      </c>
      <c r="B633">
        <v>631</v>
      </c>
      <c r="C633">
        <v>1011</v>
      </c>
      <c r="D633" t="s">
        <v>687</v>
      </c>
      <c r="E633" t="str">
        <f>IF(ISNA(MATCH(A633,'ESO zone constants'!$A$3:$A$9950,0)),"","X")</f>
        <v>X</v>
      </c>
    </row>
    <row r="634" spans="1:5" x14ac:dyDescent="0.25">
      <c r="A634" s="82">
        <v>1027</v>
      </c>
      <c r="B634">
        <v>632</v>
      </c>
      <c r="C634">
        <v>1011</v>
      </c>
      <c r="D634" t="s">
        <v>688</v>
      </c>
      <c r="E634" t="str">
        <f>IF(ISNA(MATCH(A634,'ESO zone constants'!$A$3:$A$9950,0)),"","X")</f>
        <v>X</v>
      </c>
    </row>
    <row r="635" spans="1:5" x14ac:dyDescent="0.25">
      <c r="A635" s="81">
        <v>1028</v>
      </c>
      <c r="B635">
        <v>633</v>
      </c>
      <c r="C635">
        <v>1011</v>
      </c>
      <c r="D635" t="s">
        <v>689</v>
      </c>
      <c r="E635" t="str">
        <f>IF(ISNA(MATCH(A635,'ESO zone constants'!$A$3:$A$9950,0)),"","X")</f>
        <v>X</v>
      </c>
    </row>
    <row r="636" spans="1:5" x14ac:dyDescent="0.25">
      <c r="A636" s="81">
        <v>1029</v>
      </c>
      <c r="B636">
        <v>634</v>
      </c>
      <c r="C636">
        <v>1011</v>
      </c>
      <c r="D636" t="s">
        <v>690</v>
      </c>
      <c r="E636" t="str">
        <f>IF(ISNA(MATCH(A636,'ESO zone constants'!$A$3:$A$9950,0)),"","X")</f>
        <v>X</v>
      </c>
    </row>
    <row r="637" spans="1:5" x14ac:dyDescent="0.25">
      <c r="A637" s="81">
        <v>1030</v>
      </c>
      <c r="B637">
        <v>635</v>
      </c>
      <c r="C637">
        <v>1011</v>
      </c>
      <c r="D637" t="s">
        <v>691</v>
      </c>
      <c r="E637" t="str">
        <f>IF(ISNA(MATCH(A637,'ESO zone constants'!$A$3:$A$9950,0)),"","X")</f>
        <v>X</v>
      </c>
    </row>
    <row r="638" spans="1:5" x14ac:dyDescent="0.25">
      <c r="A638" s="81">
        <v>1031</v>
      </c>
      <c r="B638">
        <v>636</v>
      </c>
      <c r="C638">
        <v>1011</v>
      </c>
      <c r="D638" t="s">
        <v>692</v>
      </c>
      <c r="E638" t="str">
        <f>IF(ISNA(MATCH(A638,'ESO zone constants'!$A$3:$A$9950,0)),"","X")</f>
        <v>X</v>
      </c>
    </row>
    <row r="639" spans="1:5" x14ac:dyDescent="0.25">
      <c r="A639" s="81">
        <v>1032</v>
      </c>
      <c r="B639">
        <v>637</v>
      </c>
      <c r="C639">
        <v>1011</v>
      </c>
      <c r="D639" t="s">
        <v>693</v>
      </c>
      <c r="E639" t="str">
        <f>IF(ISNA(MATCH(A639,'ESO zone constants'!$A$3:$A$9950,0)),"","X")</f>
        <v>X</v>
      </c>
    </row>
    <row r="640" spans="1:5" x14ac:dyDescent="0.25">
      <c r="A640" s="81">
        <v>1033</v>
      </c>
      <c r="B640">
        <v>638</v>
      </c>
      <c r="C640">
        <v>1011</v>
      </c>
      <c r="D640" t="s">
        <v>694</v>
      </c>
      <c r="E640" t="str">
        <f>IF(ISNA(MATCH(A640,'ESO zone constants'!$A$3:$A$9950,0)),"","X")</f>
        <v>X</v>
      </c>
    </row>
    <row r="641" spans="1:5" x14ac:dyDescent="0.25">
      <c r="A641" s="81">
        <v>1034</v>
      </c>
      <c r="B641">
        <v>639</v>
      </c>
      <c r="C641">
        <v>1011</v>
      </c>
      <c r="D641" t="s">
        <v>695</v>
      </c>
      <c r="E641" t="str">
        <f>IF(ISNA(MATCH(A641,'ESO zone constants'!$A$3:$A$9950,0)),"","X")</f>
        <v>X</v>
      </c>
    </row>
    <row r="642" spans="1:5" x14ac:dyDescent="0.25">
      <c r="A642" s="82">
        <v>1035</v>
      </c>
      <c r="B642">
        <v>640</v>
      </c>
      <c r="C642">
        <v>1011</v>
      </c>
      <c r="D642" t="s">
        <v>673</v>
      </c>
      <c r="E642" t="str">
        <f>IF(ISNA(MATCH(A642,'ESO zone constants'!$A$3:$A$9950,0)),"","X")</f>
        <v>X</v>
      </c>
    </row>
    <row r="643" spans="1:5" x14ac:dyDescent="0.25">
      <c r="A643" s="81">
        <v>1036</v>
      </c>
      <c r="B643">
        <v>641</v>
      </c>
      <c r="C643">
        <v>1011</v>
      </c>
      <c r="D643" t="s">
        <v>696</v>
      </c>
      <c r="E643" t="str">
        <f>IF(ISNA(MATCH(A643,'ESO zone constants'!$A$3:$A$9950,0)),"","X")</f>
        <v>X</v>
      </c>
    </row>
    <row r="644" spans="1:5" x14ac:dyDescent="0.25">
      <c r="A644" s="81">
        <v>1037</v>
      </c>
      <c r="B644">
        <v>642</v>
      </c>
      <c r="C644">
        <v>1011</v>
      </c>
      <c r="D644" t="s">
        <v>697</v>
      </c>
      <c r="E644" t="str">
        <f>IF(ISNA(MATCH(A644,'ESO zone constants'!$A$3:$A$9950,0)),"","X")</f>
        <v>X</v>
      </c>
    </row>
    <row r="645" spans="1:5" x14ac:dyDescent="0.25">
      <c r="A645" s="81">
        <v>1038</v>
      </c>
      <c r="B645">
        <v>643</v>
      </c>
      <c r="C645">
        <v>1011</v>
      </c>
      <c r="D645" t="s">
        <v>698</v>
      </c>
      <c r="E645" t="str">
        <f>IF(ISNA(MATCH(A645,'ESO zone constants'!$A$3:$A$9950,0)),"","X")</f>
        <v>X</v>
      </c>
    </row>
    <row r="646" spans="1:5" x14ac:dyDescent="0.25">
      <c r="A646" s="81">
        <v>1039</v>
      </c>
      <c r="B646">
        <v>644</v>
      </c>
      <c r="C646">
        <v>1011</v>
      </c>
      <c r="D646" t="s">
        <v>699</v>
      </c>
      <c r="E646" t="str">
        <f>IF(ISNA(MATCH(A646,'ESO zone constants'!$A$3:$A$9950,0)),"","X")</f>
        <v>X</v>
      </c>
    </row>
    <row r="647" spans="1:5" x14ac:dyDescent="0.25">
      <c r="A647" s="81">
        <v>1040</v>
      </c>
      <c r="B647">
        <v>645</v>
      </c>
      <c r="C647">
        <v>1011</v>
      </c>
      <c r="D647" t="s">
        <v>666</v>
      </c>
      <c r="E647" t="str">
        <f>IF(ISNA(MATCH(A647,'ESO zone constants'!$A$3:$A$9950,0)),"","X")</f>
        <v>X</v>
      </c>
    </row>
    <row r="648" spans="1:5" x14ac:dyDescent="0.25">
      <c r="A648" s="81">
        <v>1042</v>
      </c>
      <c r="B648">
        <v>646</v>
      </c>
      <c r="C648">
        <v>684</v>
      </c>
      <c r="D648" t="s">
        <v>700</v>
      </c>
      <c r="E648" t="str">
        <f>IF(ISNA(MATCH(A648,'ESO zone constants'!$A$3:$A$9950,0)),"","X")</f>
        <v>X</v>
      </c>
    </row>
    <row r="649" spans="1:5" x14ac:dyDescent="0.25">
      <c r="A649" s="82">
        <v>1043</v>
      </c>
      <c r="B649">
        <v>647</v>
      </c>
      <c r="C649">
        <v>980</v>
      </c>
      <c r="D649" t="s">
        <v>701</v>
      </c>
      <c r="E649" t="str">
        <f>IF(ISNA(MATCH(A649,'ESO zone constants'!$A$3:$A$9950,0)),"","X")</f>
        <v>X</v>
      </c>
    </row>
    <row r="650" spans="1:5" x14ac:dyDescent="0.25">
      <c r="A650" s="82">
        <v>1044</v>
      </c>
      <c r="B650">
        <v>648</v>
      </c>
      <c r="C650">
        <v>823</v>
      </c>
      <c r="D650" t="s">
        <v>702</v>
      </c>
      <c r="E650" t="str">
        <f>IF(ISNA(MATCH(A650,'ESO zone constants'!$A$3:$A$9950,0)),"","X")</f>
        <v>X</v>
      </c>
    </row>
    <row r="651" spans="1:5" x14ac:dyDescent="0.25">
      <c r="A651" s="82">
        <v>1045</v>
      </c>
      <c r="B651">
        <v>649</v>
      </c>
      <c r="C651">
        <v>816</v>
      </c>
      <c r="D651" t="s">
        <v>703</v>
      </c>
      <c r="E651" t="str">
        <f>IF(ISNA(MATCH(A651,'ESO zone constants'!$A$3:$A$9950,0)),"","X")</f>
        <v>X</v>
      </c>
    </row>
    <row r="652" spans="1:5" x14ac:dyDescent="0.25">
      <c r="A652" s="82">
        <v>1046</v>
      </c>
      <c r="B652">
        <v>650</v>
      </c>
      <c r="C652">
        <v>1011</v>
      </c>
      <c r="D652" t="s">
        <v>704</v>
      </c>
      <c r="E652" t="str">
        <f>IF(ISNA(MATCH(A652,'ESO zone constants'!$A$3:$A$9950,0)),"","X")</f>
        <v>X</v>
      </c>
    </row>
    <row r="653" spans="1:5" x14ac:dyDescent="0.25">
      <c r="A653" s="82">
        <v>1047</v>
      </c>
      <c r="B653">
        <v>651</v>
      </c>
      <c r="C653">
        <v>1011</v>
      </c>
      <c r="D653" t="s">
        <v>705</v>
      </c>
      <c r="E653" t="str">
        <f>IF(ISNA(MATCH(A653,'ESO zone constants'!$A$3:$A$9950,0)),"","X")</f>
        <v>X</v>
      </c>
    </row>
    <row r="654" spans="1:5" x14ac:dyDescent="0.25">
      <c r="A654" s="82">
        <v>1048</v>
      </c>
      <c r="B654">
        <v>652</v>
      </c>
      <c r="C654">
        <v>1011</v>
      </c>
      <c r="D654" t="s">
        <v>706</v>
      </c>
      <c r="E654" t="str">
        <f>IF(ISNA(MATCH(A654,'ESO zone constants'!$A$3:$A$9950,0)),"","X")</f>
        <v>X</v>
      </c>
    </row>
    <row r="655" spans="1:5" x14ac:dyDescent="0.25">
      <c r="A655" s="82">
        <v>1051</v>
      </c>
      <c r="B655">
        <v>653</v>
      </c>
      <c r="C655">
        <v>1011</v>
      </c>
      <c r="D655" t="s">
        <v>707</v>
      </c>
      <c r="E655" t="str">
        <f>IF(ISNA(MATCH(A655,'ESO zone constants'!$A$3:$A$9950,0)),"","X")</f>
        <v>X</v>
      </c>
    </row>
    <row r="656" spans="1:5" x14ac:dyDescent="0.25">
      <c r="A656" s="82">
        <v>1052</v>
      </c>
      <c r="B656">
        <v>654</v>
      </c>
      <c r="C656">
        <v>382</v>
      </c>
      <c r="D656" t="s">
        <v>73</v>
      </c>
      <c r="E656" t="str">
        <f>IF(ISNA(MATCH(A656,'ESO zone constants'!$A$3:$A$9950,0)),"","X")</f>
        <v>X</v>
      </c>
    </row>
    <row r="657" spans="1:5" x14ac:dyDescent="0.25">
      <c r="A657" s="83">
        <v>1055</v>
      </c>
      <c r="B657">
        <v>655</v>
      </c>
      <c r="C657">
        <v>108</v>
      </c>
      <c r="D657" t="s">
        <v>41</v>
      </c>
      <c r="E657" t="str">
        <f>IF(ISNA(MATCH(A657,'ESO zone constants'!$A$3:$A$9950,0)),"","X")</f>
        <v>X</v>
      </c>
    </row>
    <row r="658" spans="1:5" x14ac:dyDescent="0.25">
      <c r="A658" s="83">
        <v>1059</v>
      </c>
      <c r="B658">
        <v>656</v>
      </c>
      <c r="C658">
        <v>1011</v>
      </c>
      <c r="D658" t="s">
        <v>709</v>
      </c>
      <c r="E658" t="str">
        <f>IF(ISNA(MATCH(A658,'ESO zone constants'!$A$3:$A$9950,0)),"","X")</f>
        <v>X</v>
      </c>
    </row>
    <row r="659" spans="1:5" x14ac:dyDescent="0.25">
      <c r="A659" s="83">
        <v>1060</v>
      </c>
      <c r="B659">
        <v>657</v>
      </c>
      <c r="C659">
        <v>1011</v>
      </c>
      <c r="D659" t="s">
        <v>710</v>
      </c>
      <c r="E659" t="str">
        <f>IF(ISNA(MATCH(A659,'ESO zone constants'!$A$3:$A$9950,0)),"","X")</f>
        <v>X</v>
      </c>
    </row>
    <row r="660" spans="1:5" x14ac:dyDescent="0.25">
      <c r="A660" s="83">
        <v>1061</v>
      </c>
      <c r="B660">
        <v>658</v>
      </c>
      <c r="C660">
        <v>1011</v>
      </c>
      <c r="D660" t="s">
        <v>711</v>
      </c>
      <c r="E660" t="str">
        <f>IF(ISNA(MATCH(A660,'ESO zone constants'!$A$3:$A$9950,0)),"","X")</f>
        <v>X</v>
      </c>
    </row>
    <row r="661" spans="1:5" x14ac:dyDescent="0.25">
      <c r="A661" s="83">
        <v>1063</v>
      </c>
      <c r="B661">
        <v>659</v>
      </c>
      <c r="C661">
        <v>1027</v>
      </c>
      <c r="D661" t="s">
        <v>713</v>
      </c>
      <c r="E661" t="str">
        <f>IF(ISNA(MATCH(A661,'ESO zone constants'!$A$3:$A$9950,0)),"","X")</f>
        <v>X</v>
      </c>
    </row>
    <row r="662" spans="1:5" x14ac:dyDescent="0.25">
      <c r="A662" s="83">
        <v>1064</v>
      </c>
      <c r="B662">
        <v>660</v>
      </c>
      <c r="C662">
        <v>103</v>
      </c>
      <c r="D662" t="s">
        <v>714</v>
      </c>
      <c r="E662" t="str">
        <f>IF(ISNA(MATCH(A662,'ESO zone constants'!$A$3:$A$9950,0)),"","X")</f>
        <v>X</v>
      </c>
    </row>
    <row r="663" spans="1:5" x14ac:dyDescent="0.25">
      <c r="A663" s="82">
        <v>1065</v>
      </c>
      <c r="B663">
        <v>661</v>
      </c>
      <c r="C663">
        <v>726</v>
      </c>
      <c r="D663" t="s">
        <v>715</v>
      </c>
      <c r="E663" t="str">
        <f>IF(ISNA(MATCH(A663,'ESO zone constants'!$A$3:$A$9950,0)),"","X")</f>
        <v>X</v>
      </c>
    </row>
    <row r="664" spans="1:5" x14ac:dyDescent="0.25">
      <c r="A664" s="82">
        <v>1066</v>
      </c>
      <c r="B664">
        <v>662</v>
      </c>
      <c r="C664">
        <v>726</v>
      </c>
      <c r="D664" t="s">
        <v>716</v>
      </c>
      <c r="E664" t="str">
        <f>IF(ISNA(MATCH(A664,'ESO zone constants'!$A$3:$A$9950,0)),"","X")</f>
        <v>X</v>
      </c>
    </row>
    <row r="665" spans="1:5" x14ac:dyDescent="0.25">
      <c r="A665" s="82">
        <v>1067</v>
      </c>
      <c r="B665">
        <v>663</v>
      </c>
      <c r="C665">
        <v>726</v>
      </c>
      <c r="D665" t="s">
        <v>717</v>
      </c>
      <c r="E665" t="str">
        <f>IF(ISNA(MATCH(A665,'ESO zone constants'!$A$3:$A$9950,0)),"","X")</f>
        <v>X</v>
      </c>
    </row>
    <row r="666" spans="1:5" x14ac:dyDescent="0.25">
      <c r="A666" s="82">
        <v>1068</v>
      </c>
      <c r="B666">
        <v>664</v>
      </c>
      <c r="C666">
        <v>726</v>
      </c>
      <c r="D666" t="s">
        <v>718</v>
      </c>
      <c r="E666" t="str">
        <f>IF(ISNA(MATCH(A666,'ESO zone constants'!$A$3:$A$9950,0)),"","X")</f>
        <v>X</v>
      </c>
    </row>
    <row r="667" spans="1:5" x14ac:dyDescent="0.25">
      <c r="A667" s="82">
        <v>1069</v>
      </c>
      <c r="B667">
        <v>665</v>
      </c>
      <c r="C667">
        <v>726</v>
      </c>
      <c r="D667" t="s">
        <v>719</v>
      </c>
      <c r="E667" t="str">
        <f>IF(ISNA(MATCH(A667,'ESO zone constants'!$A$3:$A$9950,0)),"","X")</f>
        <v>X</v>
      </c>
    </row>
    <row r="668" spans="1:5" x14ac:dyDescent="0.25">
      <c r="A668" s="82">
        <v>1070</v>
      </c>
      <c r="B668">
        <v>666</v>
      </c>
      <c r="C668">
        <v>726</v>
      </c>
      <c r="D668" t="s">
        <v>720</v>
      </c>
      <c r="E668" t="str">
        <f>IF(ISNA(MATCH(A668,'ESO zone constants'!$A$3:$A$9950,0)),"","X")</f>
        <v>X</v>
      </c>
    </row>
    <row r="669" spans="1:5" x14ac:dyDescent="0.25">
      <c r="A669" s="82">
        <v>1071</v>
      </c>
      <c r="B669">
        <v>667</v>
      </c>
      <c r="C669">
        <v>726</v>
      </c>
      <c r="D669" t="s">
        <v>721</v>
      </c>
      <c r="E669" t="str">
        <f>IF(ISNA(MATCH(A669,'ESO zone constants'!$A$3:$A$9950,0)),"","X")</f>
        <v>X</v>
      </c>
    </row>
    <row r="670" spans="1:5" x14ac:dyDescent="0.25">
      <c r="A670" s="82">
        <v>1072</v>
      </c>
      <c r="B670">
        <v>668</v>
      </c>
      <c r="C670">
        <v>117</v>
      </c>
      <c r="D670" t="s">
        <v>722</v>
      </c>
      <c r="E670" t="str">
        <f>IF(ISNA(MATCH(A670,'ESO zone constants'!$A$3:$A$9950,0)),"","X")</f>
        <v>X</v>
      </c>
    </row>
    <row r="671" spans="1:5" x14ac:dyDescent="0.25">
      <c r="A671" s="82">
        <v>1073</v>
      </c>
      <c r="B671">
        <v>669</v>
      </c>
      <c r="C671">
        <v>726</v>
      </c>
      <c r="D671" t="s">
        <v>723</v>
      </c>
      <c r="E671" t="str">
        <f>IF(ISNA(MATCH(A671,'ESO zone constants'!$A$3:$A$9950,0)),"","X")</f>
        <v>X</v>
      </c>
    </row>
    <row r="672" spans="1:5" x14ac:dyDescent="0.25">
      <c r="A672" s="82">
        <v>1074</v>
      </c>
      <c r="B672">
        <v>670</v>
      </c>
      <c r="C672">
        <v>41</v>
      </c>
      <c r="D672" t="s">
        <v>724</v>
      </c>
      <c r="E672" t="str">
        <f>IF(ISNA(MATCH(A672,'ESO zone constants'!$A$3:$A$9950,0)),"","X")</f>
        <v>X</v>
      </c>
    </row>
    <row r="673" spans="1:5" x14ac:dyDescent="0.25">
      <c r="A673" s="82">
        <v>1075</v>
      </c>
      <c r="B673">
        <v>671</v>
      </c>
      <c r="C673">
        <v>381</v>
      </c>
      <c r="D673" t="s">
        <v>724</v>
      </c>
      <c r="E673" t="str">
        <f>IF(ISNA(MATCH(A673,'ESO zone constants'!$A$3:$A$9950,0)),"","X")</f>
        <v>X</v>
      </c>
    </row>
    <row r="674" spans="1:5" x14ac:dyDescent="0.25">
      <c r="A674" s="82">
        <v>1076</v>
      </c>
      <c r="B674">
        <v>672</v>
      </c>
      <c r="C674">
        <v>3</v>
      </c>
      <c r="D674" t="s">
        <v>724</v>
      </c>
      <c r="E674" t="str">
        <f>IF(ISNA(MATCH(A674,'ESO zone constants'!$A$3:$A$9950,0)),"","X")</f>
        <v>X</v>
      </c>
    </row>
    <row r="675" spans="1:5" x14ac:dyDescent="0.25">
      <c r="A675" s="82">
        <v>1077</v>
      </c>
      <c r="B675">
        <v>673</v>
      </c>
      <c r="C675">
        <v>726</v>
      </c>
      <c r="D675" t="s">
        <v>725</v>
      </c>
      <c r="E675" t="str">
        <f>IF(ISNA(MATCH(A675,'ESO zone constants'!$A$3:$A$9950,0)),"","X")</f>
        <v>X</v>
      </c>
    </row>
    <row r="676" spans="1:5" x14ac:dyDescent="0.25">
      <c r="A676" s="82">
        <v>1078</v>
      </c>
      <c r="B676">
        <v>674</v>
      </c>
      <c r="C676">
        <v>726</v>
      </c>
      <c r="D676" t="s">
        <v>726</v>
      </c>
      <c r="E676" t="str">
        <f>IF(ISNA(MATCH(A676,'ESO zone constants'!$A$3:$A$9950,0)),"","X")</f>
        <v>X</v>
      </c>
    </row>
    <row r="677" spans="1:5" x14ac:dyDescent="0.25">
      <c r="A677" s="82">
        <v>1079</v>
      </c>
      <c r="B677">
        <v>675</v>
      </c>
      <c r="C677">
        <v>726</v>
      </c>
      <c r="D677" t="s">
        <v>727</v>
      </c>
      <c r="E677" t="str">
        <f>IF(ISNA(MATCH(A677,'ESO zone constants'!$A$3:$A$9950,0)),"","X")</f>
        <v>X</v>
      </c>
    </row>
    <row r="678" spans="1:5" x14ac:dyDescent="0.25">
      <c r="A678" s="82">
        <v>1080</v>
      </c>
      <c r="B678">
        <v>676</v>
      </c>
      <c r="C678">
        <v>101</v>
      </c>
      <c r="D678" t="s">
        <v>64</v>
      </c>
      <c r="E678" t="str">
        <f>IF(ISNA(MATCH(A678,'ESO zone constants'!$A$3:$A$9950,0)),"","X")</f>
        <v>X</v>
      </c>
    </row>
    <row r="679" spans="1:5" x14ac:dyDescent="0.25">
      <c r="A679" s="82">
        <v>1081</v>
      </c>
      <c r="B679">
        <v>677</v>
      </c>
      <c r="C679">
        <v>823</v>
      </c>
      <c r="D679" t="s">
        <v>67</v>
      </c>
      <c r="E679" t="str">
        <f>IF(ISNA(MATCH(A679,'ESO zone constants'!$A$3:$A$9950,0)),"","X")</f>
        <v>X</v>
      </c>
    </row>
    <row r="680" spans="1:5" x14ac:dyDescent="0.25">
      <c r="A680" s="82">
        <v>1082</v>
      </c>
      <c r="B680">
        <v>678</v>
      </c>
      <c r="C680">
        <v>726</v>
      </c>
      <c r="D680" t="s">
        <v>728</v>
      </c>
      <c r="E680" t="str">
        <f>IF(ISNA(MATCH(A680,'ESO zone constants'!$A$3:$A$9950,0)),"","X")</f>
        <v>X</v>
      </c>
    </row>
    <row r="681" spans="1:5" x14ac:dyDescent="0.25">
      <c r="A681" s="82">
        <v>1083</v>
      </c>
      <c r="B681">
        <v>679</v>
      </c>
      <c r="C681">
        <v>726</v>
      </c>
      <c r="D681" t="s">
        <v>729</v>
      </c>
      <c r="E681" t="str">
        <f>IF(ISNA(MATCH(A681,'ESO zone constants'!$A$3:$A$9950,0)),"","X")</f>
        <v>X</v>
      </c>
    </row>
    <row r="682" spans="1:5" x14ac:dyDescent="0.25">
      <c r="A682" s="82">
        <v>1085</v>
      </c>
      <c r="B682">
        <v>680</v>
      </c>
      <c r="C682">
        <v>1086</v>
      </c>
      <c r="D682" t="s">
        <v>731</v>
      </c>
      <c r="E682" t="str">
        <f>IF(ISNA(MATCH(A682,'ESO zone constants'!$A$3:$A$9950,0)),"","X")</f>
        <v>X</v>
      </c>
    </row>
    <row r="683" spans="1:5" x14ac:dyDescent="0.25">
      <c r="A683" s="82">
        <v>1086</v>
      </c>
      <c r="B683">
        <v>681</v>
      </c>
      <c r="C683">
        <v>1086</v>
      </c>
      <c r="D683" t="s">
        <v>1559</v>
      </c>
      <c r="E683" t="str">
        <f>IF(ISNA(MATCH(A683,'ESO zone constants'!$A$3:$A$9950,0)),"","X")</f>
        <v>X</v>
      </c>
    </row>
    <row r="684" spans="1:5" x14ac:dyDescent="0.25">
      <c r="A684" s="82">
        <v>1088</v>
      </c>
      <c r="B684">
        <v>682</v>
      </c>
      <c r="C684">
        <v>1086</v>
      </c>
      <c r="D684" t="s">
        <v>1587</v>
      </c>
      <c r="E684" t="str">
        <f>IF(ISNA(MATCH(A684,'ESO zone constants'!$A$3:$A$9950,0)),"","X")</f>
        <v>X</v>
      </c>
    </row>
    <row r="685" spans="1:5" x14ac:dyDescent="0.25">
      <c r="A685" s="82">
        <v>1089</v>
      </c>
      <c r="B685">
        <v>683</v>
      </c>
      <c r="C685">
        <v>1086</v>
      </c>
      <c r="D685" t="s">
        <v>1560</v>
      </c>
      <c r="E685" t="str">
        <f>IF(ISNA(MATCH(A685,'ESO zone constants'!$A$3:$A$9950,0)),"","X")</f>
        <v>X</v>
      </c>
    </row>
    <row r="686" spans="1:5" x14ac:dyDescent="0.25">
      <c r="A686" s="82">
        <v>1090</v>
      </c>
      <c r="B686">
        <v>684</v>
      </c>
      <c r="C686">
        <v>1086</v>
      </c>
      <c r="D686" t="s">
        <v>1561</v>
      </c>
      <c r="E686" t="str">
        <f>IF(ISNA(MATCH(A686,'ESO zone constants'!$A$3:$A$9950,0)),"","X")</f>
        <v>X</v>
      </c>
    </row>
    <row r="687" spans="1:5" x14ac:dyDescent="0.25">
      <c r="A687" s="82">
        <v>1091</v>
      </c>
      <c r="B687">
        <v>685</v>
      </c>
      <c r="C687">
        <v>1086</v>
      </c>
      <c r="D687" t="s">
        <v>1562</v>
      </c>
      <c r="E687" t="str">
        <f>IF(ISNA(MATCH(A687,'ESO zone constants'!$A$3:$A$9950,0)),"","X")</f>
        <v>X</v>
      </c>
    </row>
    <row r="688" spans="1:5" x14ac:dyDescent="0.25">
      <c r="A688" s="82">
        <v>1092</v>
      </c>
      <c r="B688">
        <v>686</v>
      </c>
      <c r="C688">
        <v>1086</v>
      </c>
      <c r="D688" t="s">
        <v>1563</v>
      </c>
      <c r="E688" t="str">
        <f>IF(ISNA(MATCH(A688,'ESO zone constants'!$A$3:$A$9950,0)),"","X")</f>
        <v>X</v>
      </c>
    </row>
    <row r="689" spans="1:5" x14ac:dyDescent="0.25">
      <c r="A689" s="82">
        <v>1094</v>
      </c>
      <c r="B689">
        <v>687</v>
      </c>
      <c r="C689">
        <v>1086</v>
      </c>
      <c r="D689" t="s">
        <v>1564</v>
      </c>
      <c r="E689" t="str">
        <f>IF(ISNA(MATCH(A689,'ESO zone constants'!$A$3:$A$9950,0)),"","X")</f>
        <v>X</v>
      </c>
    </row>
    <row r="690" spans="1:5" x14ac:dyDescent="0.25">
      <c r="A690" s="82">
        <v>1095</v>
      </c>
      <c r="B690">
        <v>688</v>
      </c>
      <c r="C690">
        <v>1086</v>
      </c>
      <c r="D690" t="s">
        <v>1565</v>
      </c>
      <c r="E690" t="str">
        <f>IF(ISNA(MATCH(A690,'ESO zone constants'!$A$3:$A$9950,0)),"","X")</f>
        <v>X</v>
      </c>
    </row>
    <row r="691" spans="1:5" x14ac:dyDescent="0.25">
      <c r="A691" s="82">
        <v>1096</v>
      </c>
      <c r="B691">
        <v>689</v>
      </c>
      <c r="C691">
        <v>1086</v>
      </c>
      <c r="D691" t="s">
        <v>1566</v>
      </c>
      <c r="E691" t="str">
        <f>IF(ISNA(MATCH(A691,'ESO zone constants'!$A$3:$A$9950,0)),"","X")</f>
        <v>X</v>
      </c>
    </row>
    <row r="692" spans="1:5" x14ac:dyDescent="0.25">
      <c r="A692" s="82">
        <v>1097</v>
      </c>
      <c r="B692">
        <v>690</v>
      </c>
      <c r="C692">
        <v>1086</v>
      </c>
      <c r="D692" t="s">
        <v>1567</v>
      </c>
      <c r="E692" t="str">
        <f>IF(ISNA(MATCH(A692,'ESO zone constants'!$A$3:$A$9950,0)),"","X")</f>
        <v>X</v>
      </c>
    </row>
    <row r="693" spans="1:5" x14ac:dyDescent="0.25">
      <c r="A693" s="82">
        <v>1098</v>
      </c>
      <c r="B693">
        <v>691</v>
      </c>
      <c r="C693">
        <v>1086</v>
      </c>
      <c r="D693" t="s">
        <v>1568</v>
      </c>
      <c r="E693" t="str">
        <f>IF(ISNA(MATCH(A693,'ESO zone constants'!$A$3:$A$9950,0)),"","X")</f>
        <v>X</v>
      </c>
    </row>
    <row r="694" spans="1:5" x14ac:dyDescent="0.25">
      <c r="A694" s="82">
        <v>1099</v>
      </c>
      <c r="B694">
        <v>692</v>
      </c>
      <c r="C694">
        <v>1086</v>
      </c>
      <c r="D694" t="s">
        <v>1569</v>
      </c>
      <c r="E694" t="str">
        <f>IF(ISNA(MATCH(A694,'ESO zone constants'!$A$3:$A$9950,0)),"","X")</f>
        <v>X</v>
      </c>
    </row>
    <row r="695" spans="1:5" x14ac:dyDescent="0.25">
      <c r="A695" s="82">
        <v>1101</v>
      </c>
      <c r="B695">
        <v>693</v>
      </c>
      <c r="C695">
        <v>1086</v>
      </c>
      <c r="D695" t="s">
        <v>1570</v>
      </c>
      <c r="E695" t="str">
        <f>IF(ISNA(MATCH(A695,'ESO zone constants'!$A$3:$A$9950,0)),"","X")</f>
        <v>X</v>
      </c>
    </row>
    <row r="696" spans="1:5" x14ac:dyDescent="0.25">
      <c r="A696" s="82">
        <v>1102</v>
      </c>
      <c r="B696">
        <v>694</v>
      </c>
      <c r="C696">
        <v>1086</v>
      </c>
      <c r="D696" t="s">
        <v>1571</v>
      </c>
      <c r="E696" t="str">
        <f>IF(ISNA(MATCH(A696,'ESO zone constants'!$A$3:$A$9950,0)),"","X")</f>
        <v>X</v>
      </c>
    </row>
    <row r="697" spans="1:5" x14ac:dyDescent="0.25">
      <c r="A697" s="82">
        <v>1103</v>
      </c>
      <c r="B697">
        <v>695</v>
      </c>
      <c r="C697">
        <v>1086</v>
      </c>
      <c r="D697" t="s">
        <v>1572</v>
      </c>
      <c r="E697" t="str">
        <f>IF(ISNA(MATCH(A697,'ESO zone constants'!$A$3:$A$9950,0)),"","X")</f>
        <v>X</v>
      </c>
    </row>
    <row r="698" spans="1:5" x14ac:dyDescent="0.25">
      <c r="A698" s="82">
        <v>1105</v>
      </c>
      <c r="B698">
        <v>696</v>
      </c>
      <c r="C698">
        <v>1086</v>
      </c>
      <c r="D698" t="s">
        <v>1573</v>
      </c>
      <c r="E698" t="str">
        <f>IF(ISNA(MATCH(A698,'ESO zone constants'!$A$3:$A$9950,0)),"","X")</f>
        <v>X</v>
      </c>
    </row>
    <row r="699" spans="1:5" x14ac:dyDescent="0.25">
      <c r="A699" s="83">
        <v>1106</v>
      </c>
      <c r="B699">
        <v>697</v>
      </c>
      <c r="C699">
        <v>1086</v>
      </c>
      <c r="D699" t="s">
        <v>1574</v>
      </c>
      <c r="E699" t="str">
        <f>IF(ISNA(MATCH(A699,'ESO zone constants'!$A$3:$A$9950,0)),"","X")</f>
        <v>X</v>
      </c>
    </row>
    <row r="700" spans="1:5" x14ac:dyDescent="0.25">
      <c r="A700" s="83">
        <v>1107</v>
      </c>
      <c r="B700">
        <v>698</v>
      </c>
      <c r="C700">
        <v>1107</v>
      </c>
      <c r="D700" t="s">
        <v>733</v>
      </c>
      <c r="E700" t="str">
        <f>IF(ISNA(MATCH(A700,'ESO zone constants'!$A$3:$A$9950,0)),"","X")</f>
        <v>X</v>
      </c>
    </row>
    <row r="701" spans="1:5" x14ac:dyDescent="0.25">
      <c r="A701" s="83">
        <v>1108</v>
      </c>
      <c r="B701">
        <v>699</v>
      </c>
      <c r="C701">
        <v>1108</v>
      </c>
      <c r="D701" t="s">
        <v>732</v>
      </c>
      <c r="E701" t="str">
        <f>IF(ISNA(MATCH(A701,'ESO zone constants'!$A$3:$A$9950,0)),"","X")</f>
        <v>X</v>
      </c>
    </row>
    <row r="702" spans="1:5" x14ac:dyDescent="0.25">
      <c r="A702" s="83">
        <v>1109</v>
      </c>
      <c r="B702">
        <v>700</v>
      </c>
      <c r="C702">
        <v>1109</v>
      </c>
      <c r="D702" t="s">
        <v>730</v>
      </c>
      <c r="E702" t="str">
        <f>IF(ISNA(MATCH(A702,'ESO zone constants'!$A$3:$A$9950,0)),"","X")</f>
        <v>X</v>
      </c>
    </row>
    <row r="703" spans="1:5" x14ac:dyDescent="0.25">
      <c r="A703" s="83">
        <v>1110</v>
      </c>
      <c r="B703">
        <v>701</v>
      </c>
      <c r="C703">
        <v>1086</v>
      </c>
      <c r="D703" t="s">
        <v>1575</v>
      </c>
      <c r="E703" t="str">
        <f>IF(ISNA(MATCH(A703,'ESO zone constants'!$A$3:$A$9950,0)),"","X")</f>
        <v>X</v>
      </c>
    </row>
    <row r="704" spans="1:5" x14ac:dyDescent="0.25">
      <c r="A704" s="83">
        <v>1111</v>
      </c>
      <c r="B704">
        <v>702</v>
      </c>
      <c r="C704">
        <v>1086</v>
      </c>
      <c r="D704" t="s">
        <v>1576</v>
      </c>
      <c r="E704" t="str">
        <f>IF(ISNA(MATCH(A704,'ESO zone constants'!$A$3:$A$9950,0)),"","X")</f>
        <v>X</v>
      </c>
    </row>
    <row r="705" spans="1:5" x14ac:dyDescent="0.25">
      <c r="A705" s="83">
        <v>1112</v>
      </c>
      <c r="B705">
        <v>703</v>
      </c>
      <c r="C705">
        <v>1086</v>
      </c>
      <c r="D705" t="s">
        <v>1577</v>
      </c>
      <c r="E705" t="str">
        <f>IF(ISNA(MATCH(A705,'ESO zone constants'!$A$3:$A$9950,0)),"","X")</f>
        <v>X</v>
      </c>
    </row>
    <row r="706" spans="1:5" x14ac:dyDescent="0.25">
      <c r="A706" s="83">
        <v>1113</v>
      </c>
      <c r="B706">
        <v>704</v>
      </c>
      <c r="C706">
        <v>1086</v>
      </c>
      <c r="D706" t="s">
        <v>1578</v>
      </c>
      <c r="E706" t="str">
        <f>IF(ISNA(MATCH(A706,'ESO zone constants'!$A$3:$A$9950,0)),"","X")</f>
        <v>X</v>
      </c>
    </row>
    <row r="707" spans="1:5" x14ac:dyDescent="0.25">
      <c r="A707" s="83">
        <v>1114</v>
      </c>
      <c r="B707">
        <v>705</v>
      </c>
      <c r="C707">
        <v>1086</v>
      </c>
      <c r="D707" t="s">
        <v>1579</v>
      </c>
      <c r="E707" t="str">
        <f>IF(ISNA(MATCH(A707,'ESO zone constants'!$A$3:$A$9950,0)),"","X")</f>
        <v>X</v>
      </c>
    </row>
    <row r="708" spans="1:5" x14ac:dyDescent="0.25">
      <c r="A708" s="83">
        <v>1115</v>
      </c>
      <c r="B708">
        <v>706</v>
      </c>
      <c r="C708">
        <v>1086</v>
      </c>
      <c r="D708" t="s">
        <v>1580</v>
      </c>
      <c r="E708" t="str">
        <f>IF(ISNA(MATCH(A708,'ESO zone constants'!$A$3:$A$9950,0)),"","X")</f>
        <v>X</v>
      </c>
    </row>
    <row r="709" spans="1:5" x14ac:dyDescent="0.25">
      <c r="A709" s="82">
        <v>1116</v>
      </c>
      <c r="B709">
        <v>707</v>
      </c>
      <c r="C709">
        <v>1116</v>
      </c>
      <c r="D709" t="s">
        <v>1553</v>
      </c>
      <c r="E709" t="str">
        <f>IF(ISNA(MATCH(A709,'ESO zone constants'!$A$3:$A$9950,0)),"","X")</f>
        <v>X</v>
      </c>
    </row>
    <row r="710" spans="1:5" x14ac:dyDescent="0.25">
      <c r="A710" s="83">
        <v>1117</v>
      </c>
      <c r="B710">
        <v>708</v>
      </c>
      <c r="C710">
        <v>1086</v>
      </c>
      <c r="D710" t="s">
        <v>1581</v>
      </c>
      <c r="E710" t="str">
        <f>IF(ISNA(MATCH(A710,'ESO zone constants'!$A$3:$A$9950,0)),"","X")</f>
        <v>X</v>
      </c>
    </row>
    <row r="711" spans="1:5" x14ac:dyDescent="0.25">
      <c r="A711" s="83">
        <v>1118</v>
      </c>
      <c r="B711">
        <v>709</v>
      </c>
      <c r="C711">
        <v>1086</v>
      </c>
      <c r="D711" t="s">
        <v>1582</v>
      </c>
      <c r="E711" t="str">
        <f>IF(ISNA(MATCH(A711,'ESO zone constants'!$A$3:$A$9950,0)),"","X")</f>
        <v>X</v>
      </c>
    </row>
    <row r="712" spans="1:5" x14ac:dyDescent="0.25">
      <c r="A712" s="83">
        <v>1119</v>
      </c>
      <c r="B712">
        <v>710</v>
      </c>
      <c r="C712">
        <v>1086</v>
      </c>
      <c r="D712" t="s">
        <v>1583</v>
      </c>
      <c r="E712" t="str">
        <f>IF(ISNA(MATCH(A712,'ESO zone constants'!$A$3:$A$9950,0)),"","X")</f>
        <v>X</v>
      </c>
    </row>
    <row r="713" spans="1:5" x14ac:dyDescent="0.25">
      <c r="A713" s="83">
        <v>1120</v>
      </c>
      <c r="B713">
        <v>711</v>
      </c>
      <c r="C713">
        <v>1086</v>
      </c>
      <c r="D713" t="s">
        <v>1584</v>
      </c>
      <c r="E713" t="str">
        <f>IF(ISNA(MATCH(A713,'ESO zone constants'!$A$3:$A$9950,0)),"","X")</f>
        <v>X</v>
      </c>
    </row>
    <row r="714" spans="1:5" x14ac:dyDescent="0.25">
      <c r="A714" s="83">
        <v>1121</v>
      </c>
      <c r="B714">
        <v>712</v>
      </c>
      <c r="C714">
        <v>1086</v>
      </c>
      <c r="D714" t="s">
        <v>1508</v>
      </c>
      <c r="E714" t="str">
        <f>IF(ISNA(MATCH(A714,'ESO zone constants'!$A$3:$A$9950,0)),"","X")</f>
        <v>X</v>
      </c>
    </row>
    <row r="715" spans="1:5" x14ac:dyDescent="0.25">
      <c r="A715" s="83">
        <v>1122</v>
      </c>
      <c r="B715">
        <v>713</v>
      </c>
      <c r="C715">
        <v>1086</v>
      </c>
      <c r="D715" t="s">
        <v>1661</v>
      </c>
      <c r="E715" t="str">
        <f>IF(ISNA(MATCH(A715,'ESO zone constants'!$A$3:$A$9950,0)),"","X")</f>
        <v>X</v>
      </c>
    </row>
    <row r="716" spans="1:5" x14ac:dyDescent="0.25">
      <c r="A716" s="83">
        <v>1123</v>
      </c>
      <c r="B716">
        <v>714</v>
      </c>
      <c r="C716">
        <v>383</v>
      </c>
      <c r="D716" t="s">
        <v>1662</v>
      </c>
      <c r="E716" t="str">
        <f>IF(ISNA(MATCH(A716,'ESO zone constants'!$A$3:$A$9950,0)),"","X")</f>
        <v>X</v>
      </c>
    </row>
    <row r="717" spans="1:5" x14ac:dyDescent="0.25">
      <c r="A717" s="82">
        <v>1125</v>
      </c>
      <c r="B717">
        <v>715</v>
      </c>
      <c r="C717">
        <v>101</v>
      </c>
      <c r="D717" t="s">
        <v>708</v>
      </c>
      <c r="E717" t="str">
        <f>IF(ISNA(MATCH(A717,'ESO zone constants'!$A$3:$A$9950,0)),"","X")</f>
        <v>X</v>
      </c>
    </row>
    <row r="718" spans="1:5" x14ac:dyDescent="0.25">
      <c r="A718" s="83">
        <v>1126</v>
      </c>
      <c r="B718">
        <v>716</v>
      </c>
      <c r="C718">
        <v>888</v>
      </c>
      <c r="D718" t="s">
        <v>712</v>
      </c>
      <c r="E718" t="str">
        <f>IF(ISNA(MATCH(A718,'ESO zone constants'!$A$3:$A$9950,0)),"","X")</f>
        <v>X</v>
      </c>
    </row>
    <row r="719" spans="1:5" x14ac:dyDescent="0.25">
      <c r="A719" s="82">
        <v>1128</v>
      </c>
      <c r="B719">
        <v>717</v>
      </c>
      <c r="C719">
        <v>1086</v>
      </c>
      <c r="D719" t="s">
        <v>1555</v>
      </c>
      <c r="E719" t="str">
        <f>IF(ISNA(MATCH(A719,'ESO zone constants'!$A$3:$A$9950,0)),"","X")</f>
        <v>X</v>
      </c>
    </row>
    <row r="720" spans="1:5" x14ac:dyDescent="0.25">
      <c r="A720" s="82">
        <v>1129</v>
      </c>
      <c r="B720">
        <v>718</v>
      </c>
      <c r="C720">
        <v>1086</v>
      </c>
      <c r="D720" t="s">
        <v>1556</v>
      </c>
      <c r="E720" t="str">
        <f>IF(ISNA(MATCH(A720,'ESO zone constants'!$A$3:$A$9950,0)),"","X")</f>
        <v>X</v>
      </c>
    </row>
    <row r="721" spans="1:5" x14ac:dyDescent="0.25">
      <c r="A721" s="82">
        <v>1130</v>
      </c>
      <c r="B721">
        <v>719</v>
      </c>
      <c r="C721">
        <v>1086</v>
      </c>
      <c r="D721" t="s">
        <v>1557</v>
      </c>
      <c r="E721" t="str">
        <f>IF(ISNA(MATCH(A721,'ESO zone constants'!$A$3:$A$9950,0)),"","X")</f>
        <v>X</v>
      </c>
    </row>
    <row r="722" spans="1:5" x14ac:dyDescent="0.25">
      <c r="A722" s="83">
        <v>1133</v>
      </c>
      <c r="B722">
        <v>720</v>
      </c>
      <c r="C722">
        <v>1133</v>
      </c>
      <c r="D722" t="s">
        <v>1769</v>
      </c>
      <c r="E722" t="str">
        <f>IF(ISNA(MATCH(A722,'ESO zone constants'!$A$3:$A$9950,0)),"","X")</f>
        <v>X</v>
      </c>
    </row>
    <row r="723" spans="1:5" x14ac:dyDescent="0.25">
      <c r="A723" s="83">
        <v>1134</v>
      </c>
      <c r="B723">
        <v>721</v>
      </c>
      <c r="C723">
        <v>1133</v>
      </c>
      <c r="D723" t="s">
        <v>1770</v>
      </c>
      <c r="E723" t="str">
        <f>IF(ISNA(MATCH(A723,'ESO zone constants'!$A$3:$A$9950,0)),"","X")</f>
        <v>X</v>
      </c>
    </row>
    <row r="724" spans="1:5" x14ac:dyDescent="0.25">
      <c r="A724" s="83">
        <v>1135</v>
      </c>
      <c r="B724">
        <v>722</v>
      </c>
      <c r="C724">
        <v>1133</v>
      </c>
      <c r="D724" t="s">
        <v>1771</v>
      </c>
      <c r="E724" t="str">
        <f>IF(ISNA(MATCH(A724,'ESO zone constants'!$A$3:$A$9950,0)),"","X")</f>
        <v>X</v>
      </c>
    </row>
    <row r="725" spans="1:5" x14ac:dyDescent="0.25">
      <c r="A725" s="83">
        <v>1136</v>
      </c>
      <c r="B725">
        <v>723</v>
      </c>
      <c r="C725">
        <v>1133</v>
      </c>
      <c r="D725" t="s">
        <v>1772</v>
      </c>
      <c r="E725" t="str">
        <f>IF(ISNA(MATCH(A725,'ESO zone constants'!$A$3:$A$9950,0)),"","X")</f>
        <v>X</v>
      </c>
    </row>
    <row r="726" spans="1:5" x14ac:dyDescent="0.25">
      <c r="A726" s="82">
        <v>1137</v>
      </c>
      <c r="B726">
        <v>724</v>
      </c>
      <c r="C726">
        <v>1133</v>
      </c>
      <c r="D726" t="s">
        <v>1773</v>
      </c>
      <c r="E726" t="str">
        <f>IF(ISNA(MATCH(A726,'ESO zone constants'!$A$3:$A$9950,0)),"","X")</f>
        <v>X</v>
      </c>
    </row>
    <row r="727" spans="1:5" x14ac:dyDescent="0.25">
      <c r="A727" s="82">
        <v>1138</v>
      </c>
      <c r="B727">
        <v>725</v>
      </c>
      <c r="C727">
        <v>1133</v>
      </c>
      <c r="D727" t="s">
        <v>1665</v>
      </c>
      <c r="E727" t="str">
        <f>IF(ISNA(MATCH(A727,'ESO zone constants'!$A$3:$A$9950,0)),"","X")</f>
        <v>X</v>
      </c>
    </row>
    <row r="728" spans="1:5" x14ac:dyDescent="0.25">
      <c r="A728" s="82">
        <v>1139</v>
      </c>
      <c r="B728">
        <v>726</v>
      </c>
      <c r="C728">
        <v>1133</v>
      </c>
      <c r="D728" t="s">
        <v>1774</v>
      </c>
      <c r="E728" t="str">
        <f>IF(ISNA(MATCH(A728,'ESO zone constants'!$A$3:$A$9950,0)),"","X")</f>
        <v>X</v>
      </c>
    </row>
    <row r="729" spans="1:5" x14ac:dyDescent="0.25">
      <c r="A729" s="82">
        <v>1140</v>
      </c>
      <c r="B729">
        <v>727</v>
      </c>
      <c r="C729">
        <v>104</v>
      </c>
      <c r="D729" t="s">
        <v>1669</v>
      </c>
      <c r="E729" t="str">
        <f>IF(ISNA(MATCH(A729,'ESO zone constants'!$A$3:$A$9950,0)),"","X")</f>
        <v>X</v>
      </c>
    </row>
    <row r="730" spans="1:5" x14ac:dyDescent="0.25">
      <c r="A730" s="82">
        <v>1141</v>
      </c>
      <c r="B730">
        <v>728</v>
      </c>
      <c r="C730">
        <v>101</v>
      </c>
      <c r="D730" t="s">
        <v>1675</v>
      </c>
      <c r="E730" t="str">
        <f>IF(ISNA(MATCH(A730,'ESO zone constants'!$A$3:$A$9950,0)),"","X")</f>
        <v>X</v>
      </c>
    </row>
    <row r="731" spans="1:5" x14ac:dyDescent="0.25">
      <c r="A731" s="82">
        <v>1142</v>
      </c>
      <c r="B731">
        <v>729</v>
      </c>
      <c r="C731">
        <v>1142</v>
      </c>
      <c r="D731" t="s">
        <v>422</v>
      </c>
      <c r="E731" t="str">
        <f>IF(ISNA(MATCH(A731,'ESO zone constants'!$A$3:$A$9950,0)),"","X")</f>
        <v>X</v>
      </c>
    </row>
    <row r="732" spans="1:5" x14ac:dyDescent="0.25">
      <c r="A732" s="82">
        <v>1143</v>
      </c>
      <c r="B732">
        <v>730</v>
      </c>
      <c r="C732">
        <v>19</v>
      </c>
      <c r="D732" t="s">
        <v>1670</v>
      </c>
      <c r="E732" t="str">
        <f>IF(ISNA(MATCH(A732,'ESO zone constants'!$A$3:$A$9950,0)),"","X")</f>
        <v>X</v>
      </c>
    </row>
    <row r="733" spans="1:5" x14ac:dyDescent="0.25">
      <c r="A733" s="82">
        <v>1144</v>
      </c>
      <c r="B733">
        <v>731</v>
      </c>
      <c r="C733">
        <v>1144</v>
      </c>
      <c r="D733" t="s">
        <v>1671</v>
      </c>
      <c r="E733" t="str">
        <f>IF(ISNA(MATCH(A733,'ESO zone constants'!$A$3:$A$9950,0)),"","X")</f>
        <v>X</v>
      </c>
    </row>
    <row r="734" spans="1:5" x14ac:dyDescent="0.25">
      <c r="A734" s="83">
        <v>1145</v>
      </c>
      <c r="B734">
        <v>732</v>
      </c>
      <c r="C734">
        <v>1133</v>
      </c>
      <c r="D734" t="s">
        <v>1775</v>
      </c>
      <c r="E734" t="str">
        <f>IF(ISNA(MATCH(A734,'ESO zone constants'!$A$3:$A$9950,0)),"","X")</f>
        <v>X</v>
      </c>
    </row>
    <row r="735" spans="1:5" x14ac:dyDescent="0.25">
      <c r="A735" s="82">
        <v>1146</v>
      </c>
      <c r="B735">
        <v>733</v>
      </c>
      <c r="C735">
        <v>1133</v>
      </c>
      <c r="D735" t="s">
        <v>1776</v>
      </c>
      <c r="E735" t="str">
        <f>IF(ISNA(MATCH(A735,'ESO zone constants'!$A$3:$A$9950,0)),"","X")</f>
        <v>X</v>
      </c>
    </row>
    <row r="736" spans="1:5" x14ac:dyDescent="0.25">
      <c r="A736" s="82">
        <v>1147</v>
      </c>
      <c r="B736">
        <v>734</v>
      </c>
      <c r="C736">
        <v>1133</v>
      </c>
      <c r="D736" t="s">
        <v>1777</v>
      </c>
      <c r="E736" t="str">
        <f>IF(ISNA(MATCH(A736,'ESO zone constants'!$A$3:$A$9950,0)),"","X")</f>
        <v>X</v>
      </c>
    </row>
    <row r="737" spans="1:5" x14ac:dyDescent="0.25">
      <c r="A737" s="82">
        <v>1148</v>
      </c>
      <c r="B737">
        <v>735</v>
      </c>
      <c r="C737">
        <v>1133</v>
      </c>
      <c r="D737" t="s">
        <v>1781</v>
      </c>
      <c r="E737" t="str">
        <f>IF(ISNA(MATCH(A737,'ESO zone constants'!$A$3:$A$9950,0)),"","X")</f>
        <v>X</v>
      </c>
    </row>
    <row r="738" spans="1:5" x14ac:dyDescent="0.25">
      <c r="A738" s="82">
        <v>1149</v>
      </c>
      <c r="B738">
        <v>736</v>
      </c>
      <c r="C738">
        <v>1133</v>
      </c>
      <c r="D738" t="s">
        <v>1778</v>
      </c>
      <c r="E738" t="str">
        <f>IF(ISNA(MATCH(A738,'ESO zone constants'!$A$3:$A$9950,0)),"","X")</f>
        <v>X</v>
      </c>
    </row>
    <row r="739" spans="1:5" x14ac:dyDescent="0.25">
      <c r="A739" s="82">
        <v>1150</v>
      </c>
      <c r="B739">
        <v>737</v>
      </c>
      <c r="C739">
        <v>1133</v>
      </c>
      <c r="D739" t="s">
        <v>1780</v>
      </c>
      <c r="E739" t="str">
        <f>IF(ISNA(MATCH(A739,'ESO zone constants'!$A$3:$A$9950,0)),"","X")</f>
        <v>X</v>
      </c>
    </row>
    <row r="740" spans="1:5" x14ac:dyDescent="0.25">
      <c r="A740" s="82">
        <v>1151</v>
      </c>
      <c r="B740">
        <v>738</v>
      </c>
      <c r="C740">
        <v>1133</v>
      </c>
      <c r="D740" t="s">
        <v>1779</v>
      </c>
      <c r="E740" t="str">
        <f>IF(ISNA(MATCH(A740,'ESO zone constants'!$A$3:$A$9950,0)),"","X")</f>
        <v>X</v>
      </c>
    </row>
    <row r="741" spans="1:5" x14ac:dyDescent="0.25">
      <c r="A741" s="82">
        <v>1152</v>
      </c>
      <c r="B741">
        <v>739</v>
      </c>
      <c r="C741">
        <v>684</v>
      </c>
      <c r="D741" t="s">
        <v>1838</v>
      </c>
      <c r="E741" t="str">
        <f>IF(ISNA(MATCH(A741,'ESO zone constants'!$A$3:$A$9950,0)),"","X")</f>
        <v>X</v>
      </c>
    </row>
    <row r="742" spans="1:5" x14ac:dyDescent="0.25">
      <c r="A742" s="82">
        <v>1153</v>
      </c>
      <c r="B742">
        <v>740</v>
      </c>
      <c r="C742">
        <v>92</v>
      </c>
      <c r="D742" t="s">
        <v>1837</v>
      </c>
      <c r="E742" t="str">
        <f>IF(ISNA(MATCH(A742,'ESO zone constants'!$A$3:$A$9950,0)),"","X")</f>
        <v>X</v>
      </c>
    </row>
    <row r="743" spans="1:5" x14ac:dyDescent="0.25">
      <c r="A743" s="82">
        <v>1154</v>
      </c>
      <c r="B743">
        <v>741</v>
      </c>
      <c r="C743">
        <v>1086</v>
      </c>
      <c r="D743" t="s">
        <v>1673</v>
      </c>
      <c r="E743" t="str">
        <f>IF(ISNA(MATCH(A743,'ESO zone constants'!$A$3:$A$9950,0)),"","X")</f>
        <v>X</v>
      </c>
    </row>
    <row r="744" spans="1:5" x14ac:dyDescent="0.25">
      <c r="A744" s="82">
        <v>1155</v>
      </c>
      <c r="B744">
        <v>742</v>
      </c>
      <c r="C744">
        <v>20</v>
      </c>
      <c r="D744" t="s">
        <v>1674</v>
      </c>
      <c r="E744" t="str">
        <f>IF(ISNA(MATCH(A744,'ESO zone constants'!$A$3:$A$9950,0)),"","X")</f>
        <v>X</v>
      </c>
    </row>
    <row r="745" spans="1:5" x14ac:dyDescent="0.25">
      <c r="A745" s="83">
        <v>1160</v>
      </c>
      <c r="B745">
        <v>743</v>
      </c>
      <c r="C745">
        <v>1160</v>
      </c>
      <c r="D745" t="s">
        <v>1883</v>
      </c>
      <c r="E745" t="str">
        <f>IF(ISNA(MATCH(A745,'ESO zone constants'!$A$3:$A$9950,0)),"","X")</f>
        <v>X</v>
      </c>
    </row>
    <row r="746" spans="1:5" x14ac:dyDescent="0.25">
      <c r="A746" s="82">
        <v>1161</v>
      </c>
      <c r="B746">
        <v>744</v>
      </c>
      <c r="C746">
        <v>1161</v>
      </c>
      <c r="D746" t="s">
        <v>1913</v>
      </c>
      <c r="E746" t="str">
        <f>IF(ISNA(MATCH(A746,'ESO zone constants'!$A$3:$A$9950,0)),"","X")</f>
        <v>X</v>
      </c>
    </row>
    <row r="747" spans="1:5" x14ac:dyDescent="0.25">
      <c r="A747" s="82">
        <v>1165</v>
      </c>
      <c r="B747">
        <v>745</v>
      </c>
      <c r="C747">
        <v>1161</v>
      </c>
      <c r="D747" t="s">
        <v>1884</v>
      </c>
      <c r="E747" t="str">
        <f>IF(ISNA(MATCH(A747,'ESO zone constants'!$A$3:$A$9950,0)),"","X")</f>
        <v>X</v>
      </c>
    </row>
    <row r="748" spans="1:5" x14ac:dyDescent="0.25">
      <c r="A748" s="82">
        <v>1166</v>
      </c>
      <c r="B748">
        <v>746</v>
      </c>
      <c r="C748">
        <v>1160</v>
      </c>
      <c r="D748" t="s">
        <v>1912</v>
      </c>
      <c r="E748" t="str">
        <f>IF(ISNA(MATCH(A748,'ESO zone constants'!$A$3:$A$9950,0)),"","X")</f>
        <v>X</v>
      </c>
    </row>
    <row r="749" spans="1:5" x14ac:dyDescent="0.25">
      <c r="A749" s="82">
        <v>1167</v>
      </c>
      <c r="B749">
        <v>747</v>
      </c>
      <c r="C749">
        <v>1160</v>
      </c>
      <c r="D749" t="s">
        <v>1885</v>
      </c>
      <c r="E749" t="str">
        <f>IF(ISNA(MATCH(A749,'ESO zone constants'!$A$3:$A$9950,0)),"","X")</f>
        <v>X</v>
      </c>
    </row>
    <row r="750" spans="1:5" x14ac:dyDescent="0.25">
      <c r="A750" s="82">
        <v>1168</v>
      </c>
      <c r="B750">
        <v>748</v>
      </c>
      <c r="C750">
        <v>1160</v>
      </c>
      <c r="D750" t="s">
        <v>1911</v>
      </c>
      <c r="E750" t="str">
        <f>IF(ISNA(MATCH(A750,'ESO zone constants'!$A$3:$A$9950,0)),"","X")</f>
        <v>X</v>
      </c>
    </row>
    <row r="751" spans="1:5" x14ac:dyDescent="0.25">
      <c r="A751" s="82">
        <v>1169</v>
      </c>
      <c r="B751">
        <v>749</v>
      </c>
      <c r="C751">
        <v>1160</v>
      </c>
      <c r="D751" t="s">
        <v>1886</v>
      </c>
      <c r="E751" t="str">
        <f>IF(ISNA(MATCH(A751,'ESO zone constants'!$A$3:$A$9950,0)),"","X")</f>
        <v>X</v>
      </c>
    </row>
    <row r="752" spans="1:5" x14ac:dyDescent="0.25">
      <c r="A752" s="82">
        <v>1170</v>
      </c>
      <c r="B752">
        <v>750</v>
      </c>
      <c r="C752">
        <v>1160</v>
      </c>
      <c r="D752" t="s">
        <v>1910</v>
      </c>
      <c r="E752" t="str">
        <f>IF(ISNA(MATCH(A752,'ESO zone constants'!$A$3:$A$9950,0)),"","X")</f>
        <v>X</v>
      </c>
    </row>
    <row r="753" spans="1:5" x14ac:dyDescent="0.25">
      <c r="A753" s="82">
        <v>1171</v>
      </c>
      <c r="B753">
        <v>751</v>
      </c>
      <c r="C753">
        <v>1161</v>
      </c>
      <c r="D753" t="s">
        <v>1887</v>
      </c>
      <c r="E753" t="str">
        <f>IF(ISNA(MATCH(A753,'ESO zone constants'!$A$3:$A$9950,0)),"","X")</f>
        <v>X</v>
      </c>
    </row>
    <row r="754" spans="1:5" x14ac:dyDescent="0.25">
      <c r="A754" s="82">
        <v>1172</v>
      </c>
      <c r="B754">
        <v>752</v>
      </c>
      <c r="C754">
        <v>1161</v>
      </c>
      <c r="D754" t="s">
        <v>1908</v>
      </c>
      <c r="E754" t="str">
        <f>IF(ISNA(MATCH(A754,'ESO zone constants'!$A$3:$A$9950,0)),"","X")</f>
        <v>X</v>
      </c>
    </row>
    <row r="755" spans="1:5" x14ac:dyDescent="0.25">
      <c r="A755" s="82">
        <v>1173</v>
      </c>
      <c r="B755">
        <v>753</v>
      </c>
      <c r="C755">
        <v>1161</v>
      </c>
      <c r="D755" t="s">
        <v>1888</v>
      </c>
      <c r="E755" t="str">
        <f>IF(ISNA(MATCH(A755,'ESO zone constants'!$A$3:$A$9950,0)),"","X")</f>
        <v>X</v>
      </c>
    </row>
    <row r="756" spans="1:5" x14ac:dyDescent="0.25">
      <c r="A756" s="82">
        <v>1174</v>
      </c>
      <c r="B756">
        <v>754</v>
      </c>
      <c r="C756">
        <v>1160</v>
      </c>
      <c r="D756" t="s">
        <v>1889</v>
      </c>
      <c r="E756" t="str">
        <f>IF(ISNA(MATCH(A756,'ESO zone constants'!$A$3:$A$9950,0)),"","X")</f>
        <v>X</v>
      </c>
    </row>
    <row r="757" spans="1:5" x14ac:dyDescent="0.25">
      <c r="A757" s="82">
        <v>1175</v>
      </c>
      <c r="B757">
        <v>755</v>
      </c>
      <c r="C757">
        <v>1175</v>
      </c>
      <c r="D757" t="s">
        <v>1890</v>
      </c>
      <c r="E757" t="str">
        <f>IF(ISNA(MATCH(A757,'ESO zone constants'!$A$3:$A$9950,0)),"","X")</f>
        <v>X</v>
      </c>
    </row>
    <row r="758" spans="1:5" x14ac:dyDescent="0.25">
      <c r="A758" s="82">
        <v>1176</v>
      </c>
      <c r="B758">
        <v>756</v>
      </c>
      <c r="C758">
        <v>1160</v>
      </c>
      <c r="D758" t="s">
        <v>1891</v>
      </c>
      <c r="E758" t="str">
        <f>IF(ISNA(MATCH(A758,'ESO zone constants'!$A$3:$A$9950,0)),"","X")</f>
        <v>X</v>
      </c>
    </row>
    <row r="759" spans="1:5" x14ac:dyDescent="0.25">
      <c r="A759" s="82">
        <v>1177</v>
      </c>
      <c r="B759">
        <v>757</v>
      </c>
      <c r="C759">
        <v>1160</v>
      </c>
      <c r="D759" t="s">
        <v>1892</v>
      </c>
      <c r="E759" t="str">
        <f>IF(ISNA(MATCH(A759,'ESO zone constants'!$A$3:$A$9950,0)),"","X")</f>
        <v>X</v>
      </c>
    </row>
    <row r="760" spans="1:5" x14ac:dyDescent="0.25">
      <c r="A760" s="82">
        <v>1178</v>
      </c>
      <c r="B760">
        <v>758</v>
      </c>
      <c r="C760">
        <v>1160</v>
      </c>
      <c r="D760" t="s">
        <v>1893</v>
      </c>
      <c r="E760" t="str">
        <f>IF(ISNA(MATCH(A760,'ESO zone constants'!$A$3:$A$9950,0)),"","X")</f>
        <v>X</v>
      </c>
    </row>
    <row r="761" spans="1:5" x14ac:dyDescent="0.25">
      <c r="A761" s="82">
        <v>1179</v>
      </c>
      <c r="B761">
        <v>759</v>
      </c>
      <c r="C761">
        <v>1160</v>
      </c>
      <c r="D761" t="s">
        <v>1894</v>
      </c>
      <c r="E761" t="str">
        <f>IF(ISNA(MATCH(A761,'ESO zone constants'!$A$3:$A$9950,0)),"","X")</f>
        <v>X</v>
      </c>
    </row>
    <row r="762" spans="1:5" x14ac:dyDescent="0.25">
      <c r="A762" s="82">
        <v>1181</v>
      </c>
      <c r="B762">
        <v>760</v>
      </c>
      <c r="C762">
        <v>1161</v>
      </c>
      <c r="D762" t="s">
        <v>1895</v>
      </c>
      <c r="E762" t="str">
        <f>IF(ISNA(MATCH(A762,'ESO zone constants'!$A$3:$A$9950,0)),"","X")</f>
        <v>X</v>
      </c>
    </row>
    <row r="763" spans="1:5" x14ac:dyDescent="0.25">
      <c r="A763" s="82">
        <v>1182</v>
      </c>
      <c r="B763">
        <v>761</v>
      </c>
      <c r="C763">
        <v>1160</v>
      </c>
      <c r="D763" t="s">
        <v>1896</v>
      </c>
      <c r="E763" t="str">
        <f>IF(ISNA(MATCH(A763,'ESO zone constants'!$A$3:$A$9950,0)),"","X")</f>
        <v>X</v>
      </c>
    </row>
    <row r="764" spans="1:5" x14ac:dyDescent="0.25">
      <c r="A764" s="83">
        <v>1183</v>
      </c>
      <c r="B764">
        <v>762</v>
      </c>
      <c r="C764">
        <v>1161</v>
      </c>
      <c r="D764" t="s">
        <v>1907</v>
      </c>
      <c r="E764" t="str">
        <f>IF(ISNA(MATCH(A764,'ESO zone constants'!$A$3:$A$9950,0)),"","X")</f>
        <v>X</v>
      </c>
    </row>
    <row r="765" spans="1:5" x14ac:dyDescent="0.25">
      <c r="A765" s="83">
        <v>1184</v>
      </c>
      <c r="B765">
        <v>763</v>
      </c>
      <c r="C765">
        <v>1161</v>
      </c>
      <c r="D765" t="s">
        <v>1897</v>
      </c>
      <c r="E765" t="str">
        <f>IF(ISNA(MATCH(A765,'ESO zone constants'!$A$3:$A$9950,0)),"","X")</f>
        <v>X</v>
      </c>
    </row>
    <row r="766" spans="1:5" x14ac:dyDescent="0.25">
      <c r="A766" s="83">
        <v>1185</v>
      </c>
      <c r="B766">
        <v>764</v>
      </c>
      <c r="C766">
        <v>1160</v>
      </c>
      <c r="D766" t="s">
        <v>1898</v>
      </c>
      <c r="E766" t="str">
        <f>IF(ISNA(MATCH(A766,'ESO zone constants'!$A$3:$A$9950,0)),"","X")</f>
        <v>X</v>
      </c>
    </row>
    <row r="767" spans="1:5" x14ac:dyDescent="0.25">
      <c r="A767" s="83">
        <v>1186</v>
      </c>
      <c r="B767">
        <v>765</v>
      </c>
      <c r="C767">
        <v>1160</v>
      </c>
      <c r="D767" t="s">
        <v>1906</v>
      </c>
      <c r="E767" t="str">
        <f>IF(ISNA(MATCH(A767,'ESO zone constants'!$A$3:$A$9950,0)),"","X")</f>
        <v>X</v>
      </c>
    </row>
    <row r="768" spans="1:5" x14ac:dyDescent="0.25">
      <c r="A768" s="83">
        <v>1187</v>
      </c>
      <c r="B768">
        <v>766</v>
      </c>
      <c r="C768">
        <v>1161</v>
      </c>
      <c r="D768" t="s">
        <v>1899</v>
      </c>
      <c r="E768" t="str">
        <f>IF(ISNA(MATCH(A768,'ESO zone constants'!$A$3:$A$9950,0)),"","X")</f>
        <v>X</v>
      </c>
    </row>
    <row r="769" spans="1:5" x14ac:dyDescent="0.25">
      <c r="A769" s="83">
        <v>1188</v>
      </c>
      <c r="B769">
        <v>767</v>
      </c>
      <c r="C769">
        <v>101</v>
      </c>
      <c r="D769" t="s">
        <v>1900</v>
      </c>
      <c r="E769" t="str">
        <f>IF(ISNA(MATCH(A769,'ESO zone constants'!$A$3:$A$9950,0)),"","X")</f>
        <v>X</v>
      </c>
    </row>
    <row r="770" spans="1:5" x14ac:dyDescent="0.25">
      <c r="A770" s="83">
        <v>1189</v>
      </c>
      <c r="B770">
        <v>768</v>
      </c>
      <c r="C770">
        <v>101</v>
      </c>
      <c r="D770" t="s">
        <v>1900</v>
      </c>
      <c r="E770" t="str">
        <f>IF(ISNA(MATCH(A770,'ESO zone constants'!$A$3:$A$9950,0)),"","X")</f>
        <v>X</v>
      </c>
    </row>
    <row r="771" spans="1:5" x14ac:dyDescent="0.25">
      <c r="A771" s="83">
        <v>1190</v>
      </c>
      <c r="B771">
        <v>769</v>
      </c>
      <c r="C771">
        <v>103</v>
      </c>
      <c r="D771" t="s">
        <v>1854</v>
      </c>
      <c r="E771" t="str">
        <f>IF(ISNA(MATCH(A771,'ESO zone constants'!$A$3:$A$9950,0)),"","X")</f>
        <v>X</v>
      </c>
    </row>
    <row r="772" spans="1:5" x14ac:dyDescent="0.25">
      <c r="A772" s="83">
        <v>1191</v>
      </c>
      <c r="B772">
        <v>770</v>
      </c>
      <c r="C772">
        <v>101</v>
      </c>
      <c r="D772" t="s">
        <v>1853</v>
      </c>
      <c r="E772" t="str">
        <f>IF(ISNA(MATCH(A772,'ESO zone constants'!$A$3:$A$9950,0)),"","X")</f>
        <v>X</v>
      </c>
    </row>
    <row r="773" spans="1:5" x14ac:dyDescent="0.25">
      <c r="A773" s="83">
        <v>1192</v>
      </c>
      <c r="B773">
        <v>771</v>
      </c>
      <c r="C773">
        <v>1133</v>
      </c>
      <c r="D773" t="s">
        <v>1782</v>
      </c>
      <c r="E773" t="str">
        <f>IF(ISNA(MATCH(A773,'ESO zone constants'!$A$3:$A$9950,0)),"","X")</f>
        <v>X</v>
      </c>
    </row>
    <row r="774" spans="1:5" x14ac:dyDescent="0.25">
      <c r="A774" s="82">
        <v>1193</v>
      </c>
      <c r="B774">
        <v>772</v>
      </c>
      <c r="C774">
        <v>1133</v>
      </c>
      <c r="D774" t="s">
        <v>1783</v>
      </c>
      <c r="E774" t="str">
        <f>IF(ISNA(MATCH(A774,'ESO zone constants'!$A$3:$A$9950,0)),"","X")</f>
        <v>X</v>
      </c>
    </row>
    <row r="775" spans="1:5" x14ac:dyDescent="0.25">
      <c r="A775" s="82">
        <v>1195</v>
      </c>
      <c r="B775">
        <v>773</v>
      </c>
      <c r="C775">
        <v>1195</v>
      </c>
      <c r="D775" t="s">
        <v>1901</v>
      </c>
      <c r="E775" t="str">
        <f>IF(ISNA(MATCH(A775,'ESO zone constants'!$A$3:$A$9950,0)),"","X")</f>
        <v>X</v>
      </c>
    </row>
    <row r="776" spans="1:5" x14ac:dyDescent="0.25">
      <c r="A776" s="82">
        <v>1196</v>
      </c>
      <c r="B776">
        <v>774</v>
      </c>
      <c r="C776">
        <v>1160</v>
      </c>
      <c r="D776" t="s">
        <v>1902</v>
      </c>
      <c r="E776" t="str">
        <f>IF(ISNA(MATCH(A776,'ESO zone constants'!$A$3:$A$9950,0)),"","X")</f>
        <v>X</v>
      </c>
    </row>
    <row r="777" spans="1:5" x14ac:dyDescent="0.25">
      <c r="A777" s="83">
        <v>1197</v>
      </c>
      <c r="B777">
        <v>775</v>
      </c>
      <c r="C777">
        <v>1161</v>
      </c>
      <c r="D777" t="s">
        <v>2065</v>
      </c>
      <c r="E777" t="str">
        <f>IF(ISNA(MATCH(A777,'ESO zone constants'!$A$3:$A$9950,0)),"","X")</f>
        <v>X</v>
      </c>
    </row>
    <row r="778" spans="1:5" x14ac:dyDescent="0.25">
      <c r="A778" s="83">
        <v>1198</v>
      </c>
      <c r="B778">
        <v>776</v>
      </c>
      <c r="C778">
        <v>1198</v>
      </c>
      <c r="D778" t="s">
        <v>2411</v>
      </c>
      <c r="E778" t="str">
        <f>IF(ISNA(MATCH(A778,'ESO zone constants'!$A$3:$A$9950,0)),"","X")</f>
        <v>X</v>
      </c>
    </row>
    <row r="779" spans="1:5" x14ac:dyDescent="0.25">
      <c r="A779" s="83">
        <v>1199</v>
      </c>
      <c r="B779">
        <v>777</v>
      </c>
      <c r="C779">
        <v>684</v>
      </c>
      <c r="D779" t="s">
        <v>1852</v>
      </c>
      <c r="E779" t="str">
        <f>IF(ISNA(MATCH(A779,'ESO zone constants'!$A$3:$A$9950,0)),"","X")</f>
        <v>X</v>
      </c>
    </row>
    <row r="780" spans="1:5" x14ac:dyDescent="0.25">
      <c r="A780" s="83">
        <v>1200</v>
      </c>
      <c r="B780">
        <v>778</v>
      </c>
      <c r="C780">
        <v>1200</v>
      </c>
      <c r="D780" t="s">
        <v>1851</v>
      </c>
      <c r="E780" t="str">
        <f>IF(ISNA(MATCH(A780,'ESO zone constants'!$A$3:$A$9950,0)),"","X")</f>
        <v>X</v>
      </c>
    </row>
    <row r="781" spans="1:5" x14ac:dyDescent="0.25">
      <c r="A781" s="83">
        <v>1201</v>
      </c>
      <c r="B781">
        <v>779</v>
      </c>
      <c r="C781">
        <v>1160</v>
      </c>
      <c r="D781" t="s">
        <v>2057</v>
      </c>
      <c r="E781" t="str">
        <f>IF(ISNA(MATCH(A781,'ESO zone constants'!$A$3:$A$9950,0)),"","X")</f>
        <v>X</v>
      </c>
    </row>
    <row r="782" spans="1:5" x14ac:dyDescent="0.25">
      <c r="A782" s="83">
        <v>1204</v>
      </c>
      <c r="B782">
        <v>780</v>
      </c>
      <c r="C782">
        <v>1204</v>
      </c>
      <c r="D782" t="s">
        <v>2412</v>
      </c>
      <c r="E782" t="str">
        <f>IF(ISNA(MATCH(A782,'ESO zone constants'!$A$3:$A$9950,0)),"","X")</f>
        <v>X</v>
      </c>
    </row>
    <row r="783" spans="1:5" x14ac:dyDescent="0.25">
      <c r="A783" s="83">
        <v>1205</v>
      </c>
      <c r="B783">
        <v>781</v>
      </c>
      <c r="C783">
        <v>20</v>
      </c>
      <c r="D783" t="s">
        <v>2414</v>
      </c>
      <c r="E783" t="str">
        <f>IF(ISNA(MATCH(A783,'ESO zone constants'!$A$3:$A$9950,0)),"","X")</f>
        <v>X</v>
      </c>
    </row>
    <row r="784" spans="1:5" x14ac:dyDescent="0.25">
      <c r="A784" s="83">
        <v>1206</v>
      </c>
      <c r="B784">
        <v>782</v>
      </c>
      <c r="C784">
        <v>20</v>
      </c>
      <c r="D784" t="s">
        <v>2413</v>
      </c>
      <c r="E784" t="str">
        <f>IF(ISNA(MATCH(A784,'ESO zone constants'!$A$3:$A$9950,0)),"","X")</f>
        <v>X</v>
      </c>
    </row>
    <row r="785" spans="1:5" x14ac:dyDescent="0.25">
      <c r="A785" s="83">
        <v>1207</v>
      </c>
      <c r="B785">
        <v>783</v>
      </c>
      <c r="C785">
        <v>1207</v>
      </c>
      <c r="D785" t="s">
        <v>2474</v>
      </c>
      <c r="E785" t="str">
        <f>IF(ISNA(MATCH(A785,'ESO zone constants'!$A$3:$A$9950,0)),"","X")</f>
        <v>X</v>
      </c>
    </row>
    <row r="786" spans="1:5" x14ac:dyDescent="0.25">
      <c r="A786" s="83">
        <v>1208</v>
      </c>
      <c r="B786">
        <v>784</v>
      </c>
      <c r="C786">
        <v>1208</v>
      </c>
      <c r="D786" t="s">
        <v>2475</v>
      </c>
      <c r="E786" t="str">
        <f>IF(ISNA(MATCH(A786,'ESO zone constants'!$A$3:$A$9950,0)),"","X")</f>
        <v>X</v>
      </c>
    </row>
    <row r="787" spans="1:5" x14ac:dyDescent="0.25">
      <c r="A787" s="83">
        <v>1209</v>
      </c>
      <c r="B787">
        <v>785</v>
      </c>
      <c r="C787">
        <v>1207</v>
      </c>
      <c r="D787" t="s">
        <v>2476</v>
      </c>
      <c r="E787" t="str">
        <f>IF(ISNA(MATCH(A787,'ESO zone constants'!$A$3:$A$9950,0)),"","X")</f>
        <v>X</v>
      </c>
    </row>
    <row r="788" spans="1:5" x14ac:dyDescent="0.25">
      <c r="A788" s="83">
        <v>1210</v>
      </c>
      <c r="B788">
        <v>786</v>
      </c>
      <c r="C788">
        <v>1207</v>
      </c>
      <c r="D788" t="s">
        <v>2477</v>
      </c>
      <c r="E788" t="str">
        <f>IF(ISNA(MATCH(A788,'ESO zone constants'!$A$3:$A$9950,0)),"","X")</f>
        <v>X</v>
      </c>
    </row>
    <row r="789" spans="1:5" x14ac:dyDescent="0.25">
      <c r="A789" s="83">
        <v>1211</v>
      </c>
      <c r="B789">
        <v>787</v>
      </c>
      <c r="C789">
        <v>1207</v>
      </c>
      <c r="D789" t="s">
        <v>2490</v>
      </c>
      <c r="E789" t="str">
        <f>IF(ISNA(MATCH(A789,'ESO zone constants'!$A$3:$A$9950,0)),"","X")</f>
        <v>X</v>
      </c>
    </row>
    <row r="790" spans="1:5" x14ac:dyDescent="0.25">
      <c r="A790" s="83">
        <v>1212</v>
      </c>
      <c r="B790">
        <v>788</v>
      </c>
      <c r="C790">
        <v>1208</v>
      </c>
      <c r="D790" t="s">
        <v>2489</v>
      </c>
      <c r="E790" t="str">
        <f>IF(ISNA(MATCH(A790,'ESO zone constants'!$A$3:$A$9950,0)),"","X")</f>
        <v>X</v>
      </c>
    </row>
    <row r="791" spans="1:5" x14ac:dyDescent="0.25">
      <c r="A791" s="83">
        <v>1213</v>
      </c>
      <c r="B791">
        <v>789</v>
      </c>
      <c r="C791">
        <v>1207</v>
      </c>
      <c r="D791" t="s">
        <v>2488</v>
      </c>
      <c r="E791" t="str">
        <f>IF(ISNA(MATCH(A791,'ESO zone constants'!$A$3:$A$9950,0)),"","X")</f>
        <v>X</v>
      </c>
    </row>
    <row r="792" spans="1:5" x14ac:dyDescent="0.25">
      <c r="A792" s="83">
        <v>1214</v>
      </c>
      <c r="B792">
        <v>790</v>
      </c>
      <c r="C792">
        <v>1207</v>
      </c>
      <c r="D792" t="s">
        <v>2487</v>
      </c>
      <c r="E792" t="str">
        <f>IF(ISNA(MATCH(A792,'ESO zone constants'!$A$3:$A$9950,0)),"","X")</f>
        <v>X</v>
      </c>
    </row>
    <row r="793" spans="1:5" x14ac:dyDescent="0.25">
      <c r="A793" s="83">
        <v>1215</v>
      </c>
      <c r="B793">
        <v>791</v>
      </c>
      <c r="C793">
        <v>1207</v>
      </c>
      <c r="D793" t="s">
        <v>2486</v>
      </c>
      <c r="E793" t="str">
        <f>IF(ISNA(MATCH(A793,'ESO zone constants'!$A$3:$A$9950,0)),"","X")</f>
        <v>X</v>
      </c>
    </row>
    <row r="794" spans="1:5" x14ac:dyDescent="0.25">
      <c r="A794" s="83">
        <v>1216</v>
      </c>
      <c r="B794">
        <v>792</v>
      </c>
      <c r="C794">
        <v>1207</v>
      </c>
      <c r="D794" t="s">
        <v>2485</v>
      </c>
      <c r="E794" t="str">
        <f>IF(ISNA(MATCH(A794,'ESO zone constants'!$A$3:$A$9950,0)),"","X")</f>
        <v>X</v>
      </c>
    </row>
    <row r="795" spans="1:5" x14ac:dyDescent="0.25">
      <c r="A795" s="83">
        <v>1217</v>
      </c>
      <c r="B795">
        <v>793</v>
      </c>
      <c r="C795">
        <v>1208</v>
      </c>
      <c r="D795" t="s">
        <v>2484</v>
      </c>
      <c r="E795" t="str">
        <f>IF(ISNA(MATCH(A795,'ESO zone constants'!$A$3:$A$9950,0)),"","X")</f>
        <v>X</v>
      </c>
    </row>
    <row r="796" spans="1:5" x14ac:dyDescent="0.25">
      <c r="A796" s="83">
        <v>1218</v>
      </c>
      <c r="B796">
        <v>794</v>
      </c>
      <c r="C796">
        <v>1160</v>
      </c>
      <c r="D796" t="s">
        <v>1903</v>
      </c>
      <c r="E796" t="str">
        <f>IF(ISNA(MATCH(A796,'ESO zone constants'!$A$3:$A$9950,0)),"","X")</f>
        <v>X</v>
      </c>
    </row>
    <row r="797" spans="1:5" x14ac:dyDescent="0.25">
      <c r="A797" s="83">
        <v>1219</v>
      </c>
      <c r="B797">
        <v>795</v>
      </c>
      <c r="C797">
        <v>1160</v>
      </c>
      <c r="D797" t="s">
        <v>1904</v>
      </c>
      <c r="E797" t="str">
        <f>IF(ISNA(MATCH(A797,'ESO zone constants'!$A$3:$A$9950,0)),"","X")</f>
        <v>X</v>
      </c>
    </row>
    <row r="798" spans="1:5" x14ac:dyDescent="0.25">
      <c r="A798" s="83">
        <v>1220</v>
      </c>
      <c r="B798">
        <v>796</v>
      </c>
      <c r="C798">
        <v>1161</v>
      </c>
      <c r="D798" t="s">
        <v>1905</v>
      </c>
      <c r="E798" t="str">
        <f>IF(ISNA(MATCH(A798,'ESO zone constants'!$A$3:$A$9950,0)),"","X")</f>
        <v>X</v>
      </c>
    </row>
    <row r="799" spans="1:5" x14ac:dyDescent="0.25">
      <c r="A799" s="83">
        <v>1221</v>
      </c>
      <c r="B799">
        <v>797</v>
      </c>
      <c r="C799">
        <v>1207</v>
      </c>
      <c r="D799" t="s">
        <v>2478</v>
      </c>
      <c r="E799" t="str">
        <f>IF(ISNA(MATCH(A799,'ESO zone constants'!$A$3:$A$9950,0)),"","X")</f>
        <v>X</v>
      </c>
    </row>
    <row r="800" spans="1:5" x14ac:dyDescent="0.25">
      <c r="A800" s="83">
        <v>1222</v>
      </c>
      <c r="B800">
        <v>798</v>
      </c>
      <c r="C800">
        <v>1160</v>
      </c>
      <c r="D800" t="s">
        <v>2479</v>
      </c>
      <c r="E800" t="str">
        <f>IF(ISNA(MATCH(A800,'ESO zone constants'!$A$3:$A$9950,0)),"","X")</f>
        <v>X</v>
      </c>
    </row>
    <row r="801" spans="1:5" x14ac:dyDescent="0.25">
      <c r="A801" s="83">
        <v>1223</v>
      </c>
      <c r="B801">
        <v>799</v>
      </c>
      <c r="C801">
        <v>1207</v>
      </c>
      <c r="D801" t="s">
        <v>2483</v>
      </c>
      <c r="E801" t="str">
        <f>IF(ISNA(MATCH(A801,'ESO zone constants'!$A$3:$A$9950,0)),"","X")</f>
        <v>X</v>
      </c>
    </row>
    <row r="802" spans="1:5" x14ac:dyDescent="0.25">
      <c r="A802" s="83">
        <v>1224</v>
      </c>
      <c r="B802">
        <v>800</v>
      </c>
      <c r="C802">
        <v>1208</v>
      </c>
      <c r="D802" t="s">
        <v>2482</v>
      </c>
      <c r="E802" t="str">
        <f>IF(ISNA(MATCH(A802,'ESO zone constants'!$A$3:$A$9950,0)),"","X")</f>
        <v>X</v>
      </c>
    </row>
    <row r="803" spans="1:5" x14ac:dyDescent="0.25">
      <c r="A803" s="83">
        <v>1225</v>
      </c>
      <c r="B803">
        <v>801</v>
      </c>
      <c r="C803">
        <v>1207</v>
      </c>
      <c r="D803" t="s">
        <v>2481</v>
      </c>
      <c r="E803" t="str">
        <f>IF(ISNA(MATCH(A803,'ESO zone constants'!$A$3:$A$9950,0)),"","X")</f>
        <v>X</v>
      </c>
    </row>
    <row r="804" spans="1:5" x14ac:dyDescent="0.25">
      <c r="A804" s="83">
        <v>1226</v>
      </c>
      <c r="B804">
        <v>802</v>
      </c>
      <c r="C804">
        <v>1207</v>
      </c>
      <c r="D804" t="s">
        <v>2480</v>
      </c>
      <c r="E804" t="str">
        <f>IF(ISNA(MATCH(A804,'ESO zone constants'!$A$3:$A$9950,0)),"","X")</f>
        <v>X</v>
      </c>
    </row>
    <row r="805" spans="1:5" x14ac:dyDescent="0.25">
      <c r="A805" s="83">
        <v>1227</v>
      </c>
      <c r="B805">
        <v>803</v>
      </c>
      <c r="C805">
        <v>1207</v>
      </c>
      <c r="D805" t="s">
        <v>2473</v>
      </c>
      <c r="E805" t="str">
        <f>IF(ISNA(MATCH(A805,'ESO zone constants'!$A$3:$A$9950,0)),"","X")</f>
        <v>X</v>
      </c>
    </row>
    <row r="806" spans="1:5" x14ac:dyDescent="0.25">
      <c r="A806" s="82">
        <v>1233</v>
      </c>
      <c r="B806">
        <v>804</v>
      </c>
      <c r="C806">
        <v>1160</v>
      </c>
      <c r="D806" t="s">
        <v>2409</v>
      </c>
      <c r="E806" t="str">
        <f>IF(ISNA(MATCH(A806,'ESO zone constants'!$A$3:$A$9950,0)),"","X")</f>
        <v>X</v>
      </c>
    </row>
    <row r="807" spans="1:5" x14ac:dyDescent="0.25">
      <c r="A807" s="82">
        <v>1234</v>
      </c>
      <c r="B807">
        <v>805</v>
      </c>
      <c r="C807">
        <v>1160</v>
      </c>
      <c r="D807" t="s">
        <v>2410</v>
      </c>
      <c r="E807" t="str">
        <f>IF(ISNA(MATCH(A807,'ESO zone constants'!$A$3:$A$9950,0)),"","X")</f>
        <v>X</v>
      </c>
    </row>
    <row r="808" spans="1:5" x14ac:dyDescent="0.25">
      <c r="A808" s="83">
        <v>1264</v>
      </c>
      <c r="B808">
        <v>806</v>
      </c>
      <c r="C808">
        <v>1264</v>
      </c>
      <c r="D808" t="s">
        <v>2472</v>
      </c>
      <c r="E808" t="str">
        <f>IF(ISNA(MATCH(A808,'ESO zone constants'!$A$3:$A$9950,0)),"","X")</f>
        <v>X</v>
      </c>
    </row>
    <row r="809" spans="1:5" x14ac:dyDescent="0.25">
      <c r="A809" s="83">
        <v>1265</v>
      </c>
      <c r="B809">
        <v>807</v>
      </c>
      <c r="C809">
        <v>1160</v>
      </c>
      <c r="D809" t="s">
        <v>2471</v>
      </c>
      <c r="E809" t="str">
        <f>IF(ISNA(MATCH(A809,'ESO zone constants'!$A$3:$A$9950,0)),"","X")</f>
        <v>X</v>
      </c>
    </row>
  </sheetData>
  <autoFilter ref="A2:E809" xr:uid="{00000000-0009-0000-0000-000004000000}">
    <sortState xmlns:xlrd2="http://schemas.microsoft.com/office/spreadsheetml/2017/richdata2" ref="A3:E809">
      <sortCondition ref="A2:A789"/>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10"/>
  <sheetViews>
    <sheetView workbookViewId="0">
      <pane xSplit="3" ySplit="2" topLeftCell="D786" activePane="bottomRight" state="frozen"/>
      <selection pane="topRight" activeCell="D1" sqref="D1"/>
      <selection pane="bottomLeft" activeCell="A2" sqref="A2"/>
      <selection pane="bottomRight" activeCell="D429" sqref="D429"/>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0" t="s">
        <v>2492</v>
      </c>
      <c r="B1" s="90"/>
      <c r="C1" s="90"/>
      <c r="D1" s="90"/>
      <c r="E1" s="90"/>
      <c r="F1" s="90"/>
      <c r="G1" s="90"/>
      <c r="H1" s="90"/>
      <c r="I1" s="90"/>
      <c r="J1" s="90"/>
      <c r="K1" s="90"/>
      <c r="L1" s="91"/>
    </row>
    <row r="2" spans="1:12" ht="90" x14ac:dyDescent="0.25">
      <c r="A2" s="6" t="s">
        <v>100</v>
      </c>
      <c r="B2" s="6" t="s">
        <v>107</v>
      </c>
      <c r="C2" s="6" t="s">
        <v>104</v>
      </c>
      <c r="D2" s="75" t="s">
        <v>105</v>
      </c>
      <c r="E2" s="7" t="s">
        <v>106</v>
      </c>
      <c r="F2" s="7" t="s">
        <v>1504</v>
      </c>
      <c r="G2" s="7" t="s">
        <v>734</v>
      </c>
      <c r="H2" s="76" t="s">
        <v>1544</v>
      </c>
      <c r="I2" s="77" t="s">
        <v>1543</v>
      </c>
      <c r="J2" s="1" t="s">
        <v>1590</v>
      </c>
      <c r="K2" s="7" t="s">
        <v>1691</v>
      </c>
      <c r="L2" s="7" t="s">
        <v>1591</v>
      </c>
    </row>
    <row r="3" spans="1:12" x14ac:dyDescent="0.25">
      <c r="A3" s="5">
        <v>0</v>
      </c>
      <c r="B3" s="5">
        <v>4294967296</v>
      </c>
      <c r="C3" s="5">
        <v>0</v>
      </c>
      <c r="D3" s="44" t="s">
        <v>2496</v>
      </c>
      <c r="E3" s="3" t="str">
        <f t="array" ref="E3">IF(OR(EXACT(A3,'ESO Dungeon constants'!$D$3:$D$987)),"X","")</f>
        <v/>
      </c>
      <c r="F3" s="3" t="str">
        <f t="shared" ref="F3:F66" si="0">IF(EXACT(A3,C3),"X","")</f>
        <v>X</v>
      </c>
      <c r="G3" s="3" t="str">
        <f t="shared" ref="G3:G66" si="1">IF(A3&lt;&gt;C3,VLOOKUP(C3,$A$3:$D$9950,4,FALSE),"")</f>
        <v/>
      </c>
      <c r="H3" s="17">
        <f t="shared" ref="H3:H66" si="2">A3</f>
        <v>0</v>
      </c>
      <c r="I3" s="17">
        <f t="shared" ref="I3:I66" si="3">C3</f>
        <v>0</v>
      </c>
      <c r="J3">
        <v>0</v>
      </c>
      <c r="K3" s="3" t="str">
        <f>VLOOKUP(J3,'LibSets constants'!$A$4:$B$1000,2,FALSE)</f>
        <v>DLC_BASE_GAME</v>
      </c>
      <c r="L3" s="3" t="str">
        <f>VLOOKUP(J3,'LibSets constants'!$A$4:$C$1000,3,FALSE)</f>
        <v>Included in base game</v>
      </c>
    </row>
    <row r="4" spans="1:12" x14ac:dyDescent="0.25">
      <c r="A4" s="5">
        <v>2</v>
      </c>
      <c r="B4" s="5">
        <f>VLOOKUP(A4,'ESO dumped ZoneData'!$A$3:$D$9995,2,FALSE)</f>
        <v>1</v>
      </c>
      <c r="C4" s="5">
        <f>VLOOKUP(A4,'ESO dumped ZoneData'!$A$3:$D$9995,3,FALSE)</f>
        <v>2</v>
      </c>
      <c r="D4" s="3" t="str">
        <f>VLOOKUP(A4,'ESO dumped ZoneData'!$A$3:$D$9995,4,FALSE)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constants'!$A$4:$B$1000,2,FALSE)</f>
        <v>DLC_BASE_GAME</v>
      </c>
      <c r="L4" s="3" t="str">
        <f>VLOOKUP(J4,'LibSets constants'!$A$4:$C$1000,3,FALSE)</f>
        <v>Included in base game</v>
      </c>
    </row>
    <row r="5" spans="1:12" x14ac:dyDescent="0.25">
      <c r="A5" s="12">
        <v>3</v>
      </c>
      <c r="B5" s="5">
        <f>VLOOKUP(A5,'ESO dumped ZoneData'!$A$3:$D$9995,2,FALSE)</f>
        <v>2</v>
      </c>
      <c r="C5" s="5">
        <f>VLOOKUP(A5,'ESO dumped ZoneData'!$A$3:$D$9995,3,FALSE)</f>
        <v>3</v>
      </c>
      <c r="D5" s="3" t="str">
        <f>VLOOKUP(A5,'ESO dumped ZoneData'!$A$3:$D$9995,4,FALSE)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constants'!$A$4:$B$1000,2,FALSE)</f>
        <v>DLC_BASE_GAME</v>
      </c>
      <c r="L5" s="3" t="str">
        <f>VLOOKUP(J5,'LibSets constants'!$A$4:$C$1000,3,FALSE)</f>
        <v>Included in base game</v>
      </c>
    </row>
    <row r="6" spans="1:12" x14ac:dyDescent="0.25">
      <c r="A6" s="12">
        <v>11</v>
      </c>
      <c r="B6" s="5">
        <f>VLOOKUP(A6,'ESO dumped ZoneData'!$A$3:$D$9995,2,FALSE)</f>
        <v>3</v>
      </c>
      <c r="C6" s="5">
        <f>VLOOKUP(A6,'ESO dumped ZoneData'!$A$3:$D$9995,3,FALSE)</f>
        <v>347</v>
      </c>
      <c r="D6" s="3" t="str">
        <f>VLOOKUP(A6,'ESO dumped ZoneData'!$A$3:$D$9995,4,FALSE)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constants'!$A$4:$B$1000,2,FALSE)</f>
        <v>DLC_BASE_GAME</v>
      </c>
      <c r="L6" s="3" t="str">
        <f>VLOOKUP(J6,'LibSets constants'!$A$4:$C$1000,3,FALSE)</f>
        <v>Included in base game</v>
      </c>
    </row>
    <row r="7" spans="1:12" x14ac:dyDescent="0.25">
      <c r="A7" s="12">
        <v>19</v>
      </c>
      <c r="B7" s="5">
        <f>VLOOKUP(A7,'ESO dumped ZoneData'!$A$3:$D$9995,2,FALSE)</f>
        <v>4</v>
      </c>
      <c r="C7" s="5">
        <f>VLOOKUP(A7,'ESO dumped ZoneData'!$A$3:$D$9995,3,FALSE)</f>
        <v>19</v>
      </c>
      <c r="D7" s="3" t="str">
        <f>VLOOKUP(A7,'ESO dumped ZoneData'!$A$3:$D$9995,4,FALSE)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constants'!$A$4:$B$1000,2,FALSE)</f>
        <v>DLC_BASE_GAME</v>
      </c>
      <c r="L7" s="3" t="str">
        <f>VLOOKUP(J7,'LibSets constants'!$A$4:$C$1000,3,FALSE)</f>
        <v>Included in base game</v>
      </c>
    </row>
    <row r="8" spans="1:12" x14ac:dyDescent="0.25">
      <c r="A8" s="12">
        <v>20</v>
      </c>
      <c r="B8" s="5">
        <f>VLOOKUP(A8,'ESO dumped ZoneData'!$A$3:$D$9995,2,FALSE)</f>
        <v>5</v>
      </c>
      <c r="C8" s="5">
        <f>VLOOKUP(A8,'ESO dumped ZoneData'!$A$3:$D$9995,3,FALSE)</f>
        <v>20</v>
      </c>
      <c r="D8" s="3" t="str">
        <f>VLOOKUP(A8,'ESO dumped ZoneData'!$A$3:$D$9995,4,FALSE)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constants'!$A$4:$B$1000,2,FALSE)</f>
        <v>DLC_BASE_GAME</v>
      </c>
      <c r="L8" s="3" t="str">
        <f>VLOOKUP(J8,'LibSets constants'!$A$4:$C$1000,3,FALSE)</f>
        <v>Included in base game</v>
      </c>
    </row>
    <row r="9" spans="1:12" x14ac:dyDescent="0.25">
      <c r="A9" s="12">
        <v>22</v>
      </c>
      <c r="B9" s="5">
        <f>VLOOKUP(A9,'ESO dumped ZoneData'!$A$3:$D$9995,2,FALSE)</f>
        <v>6</v>
      </c>
      <c r="C9" s="5">
        <f>VLOOKUP(A9,'ESO dumped ZoneData'!$A$3:$D$9995,3,FALSE)</f>
        <v>104</v>
      </c>
      <c r="D9" s="3" t="str">
        <f>VLOOKUP(A9,'ESO dumped ZoneData'!$A$3:$D$9995,4,FALSE)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constants'!$A$4:$B$1000,2,FALSE)</f>
        <v>DLC_BASE_GAME</v>
      </c>
      <c r="L9" s="3" t="str">
        <f>VLOOKUP(J9,'LibSets constants'!$A$4:$C$1000,3,FALSE)</f>
        <v>Included in base game</v>
      </c>
    </row>
    <row r="10" spans="1:12" x14ac:dyDescent="0.25">
      <c r="A10" s="12">
        <v>31</v>
      </c>
      <c r="B10" s="5">
        <f>VLOOKUP(A10,'ESO dumped ZoneData'!$A$3:$D$9995,2,FALSE)</f>
        <v>7</v>
      </c>
      <c r="C10" s="5">
        <f>VLOOKUP(A10,'ESO dumped ZoneData'!$A$3:$D$9995,3,FALSE)</f>
        <v>382</v>
      </c>
      <c r="D10" s="3" t="str">
        <f>VLOOKUP(A10,'ESO dumped ZoneData'!$A$3:$D$9995,4,FALSE)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constants'!$A$4:$B$1000,2,FALSE)</f>
        <v>DLC_BASE_GAME</v>
      </c>
      <c r="L10" s="3" t="str">
        <f>VLOOKUP(J10,'LibSets constants'!$A$4:$C$1000,3,FALSE)</f>
        <v>Included in base game</v>
      </c>
    </row>
    <row r="11" spans="1:12" x14ac:dyDescent="0.25">
      <c r="A11" s="12">
        <v>38</v>
      </c>
      <c r="B11" s="5">
        <f>VLOOKUP(A11,'ESO dumped ZoneData'!$A$3:$D$9995,2,FALSE)</f>
        <v>8</v>
      </c>
      <c r="C11" s="5">
        <f>VLOOKUP(A11,'ESO dumped ZoneData'!$A$3:$D$9995,3,FALSE)</f>
        <v>92</v>
      </c>
      <c r="D11" s="3" t="str">
        <f>VLOOKUP(A11,'ESO dumped ZoneData'!$A$3:$D$9995,4,FALSE)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constants'!$A$4:$B$1000,2,FALSE)</f>
        <v>DLC_BASE_GAME</v>
      </c>
      <c r="L11" s="3" t="str">
        <f>VLOOKUP(J11,'LibSets constants'!$A$4:$C$1000,3,FALSE)</f>
        <v>Included in base game</v>
      </c>
    </row>
    <row r="12" spans="1:12" x14ac:dyDescent="0.25">
      <c r="A12" s="12">
        <v>41</v>
      </c>
      <c r="B12" s="5">
        <f>VLOOKUP(A12,'ESO dumped ZoneData'!$A$3:$D$9995,2,FALSE)</f>
        <v>9</v>
      </c>
      <c r="C12" s="5">
        <f>VLOOKUP(A12,'ESO dumped ZoneData'!$A$3:$D$9995,3,FALSE)</f>
        <v>41</v>
      </c>
      <c r="D12" s="3" t="str">
        <f>VLOOKUP(A12,'ESO dumped ZoneData'!$A$3:$D$9995,4,FALSE)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constants'!$A$4:$B$1000,2,FALSE)</f>
        <v>DLC_BASE_GAME</v>
      </c>
      <c r="L12" s="3" t="str">
        <f>VLOOKUP(J12,'LibSets constants'!$A$4:$C$1000,3,FALSE)</f>
        <v>Included in base game</v>
      </c>
    </row>
    <row r="13" spans="1:12" x14ac:dyDescent="0.25">
      <c r="A13" s="12">
        <v>57</v>
      </c>
      <c r="B13" s="5">
        <f>VLOOKUP(A13,'ESO dumped ZoneData'!$A$3:$D$9995,2,FALSE)</f>
        <v>10</v>
      </c>
      <c r="C13" s="5">
        <f>VLOOKUP(A13,'ESO dumped ZoneData'!$A$3:$D$9995,3,FALSE)</f>
        <v>57</v>
      </c>
      <c r="D13" s="3" t="str">
        <f>VLOOKUP(A13,'ESO dumped ZoneData'!$A$3:$D$9995,4,FALSE)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constants'!$A$4:$B$1000,2,FALSE)</f>
        <v>DLC_BASE_GAME</v>
      </c>
      <c r="L13" s="3" t="str">
        <f>VLOOKUP(J13,'LibSets constants'!$A$4:$C$1000,3,FALSE)</f>
        <v>Included in base game</v>
      </c>
    </row>
    <row r="14" spans="1:12" x14ac:dyDescent="0.25">
      <c r="A14" s="12">
        <v>58</v>
      </c>
      <c r="B14" s="5">
        <f>VLOOKUP(A14,'ESO dumped ZoneData'!$A$3:$D$9995,2,FALSE)</f>
        <v>11</v>
      </c>
      <c r="C14" s="5">
        <f>VLOOKUP(A14,'ESO dumped ZoneData'!$A$3:$D$9995,3,FALSE)</f>
        <v>58</v>
      </c>
      <c r="D14" s="3" t="str">
        <f>VLOOKUP(A14,'ESO dumped ZoneData'!$A$3:$D$9995,4,FALSE)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constants'!$A$4:$B$1000,2,FALSE)</f>
        <v>DLC_BASE_GAME</v>
      </c>
      <c r="L14" s="3" t="str">
        <f>VLOOKUP(J14,'LibSets constants'!$A$4:$C$1000,3,FALSE)</f>
        <v>Included in base game</v>
      </c>
    </row>
    <row r="15" spans="1:12" x14ac:dyDescent="0.25">
      <c r="A15" s="12">
        <v>63</v>
      </c>
      <c r="B15" s="5">
        <f>VLOOKUP(A15,'ESO dumped ZoneData'!$A$3:$D$9995,2,FALSE)</f>
        <v>12</v>
      </c>
      <c r="C15" s="5">
        <f>VLOOKUP(A15,'ESO dumped ZoneData'!$A$3:$D$9995,3,FALSE)</f>
        <v>57</v>
      </c>
      <c r="D15" s="3" t="str">
        <f>VLOOKUP(A15,'ESO dumped ZoneData'!$A$3:$D$9995,4,FALSE)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constants'!$A$4:$B$1000,2,FALSE)</f>
        <v>DLC_BASE_GAME</v>
      </c>
      <c r="L15" s="3" t="str">
        <f>VLOOKUP(J15,'LibSets constants'!$A$4:$C$1000,3,FALSE)</f>
        <v>Included in base game</v>
      </c>
    </row>
    <row r="16" spans="1:12" x14ac:dyDescent="0.25">
      <c r="A16" s="12">
        <v>64</v>
      </c>
      <c r="B16" s="5">
        <f>VLOOKUP(A16,'ESO dumped ZoneData'!$A$3:$D$9995,2,FALSE)</f>
        <v>13</v>
      </c>
      <c r="C16" s="5">
        <f>VLOOKUP(A16,'ESO dumped ZoneData'!$A$3:$D$9995,3,FALSE)</f>
        <v>103</v>
      </c>
      <c r="D16" s="3" t="str">
        <f>VLOOKUP(A16,'ESO dumped ZoneData'!$A$3:$D$9995,4,FALSE)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constants'!$A$4:$B$1000,2,FALSE)</f>
        <v>DLC_BASE_GAME</v>
      </c>
      <c r="L16" s="3" t="str">
        <f>VLOOKUP(J16,'LibSets constants'!$A$4:$C$1000,3,FALSE)</f>
        <v>Included in base game</v>
      </c>
    </row>
    <row r="17" spans="1:12" x14ac:dyDescent="0.25">
      <c r="A17" s="12">
        <v>92</v>
      </c>
      <c r="B17" s="5">
        <f>VLOOKUP(A17,'ESO dumped ZoneData'!$A$3:$D$9995,2,FALSE)</f>
        <v>14</v>
      </c>
      <c r="C17" s="5">
        <f>VLOOKUP(A17,'ESO dumped ZoneData'!$A$3:$D$9995,3,FALSE)</f>
        <v>92</v>
      </c>
      <c r="D17" s="3" t="str">
        <f>VLOOKUP(A17,'ESO dumped ZoneData'!$A$3:$D$9995,4,FALSE)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constants'!$A$4:$B$1000,2,FALSE)</f>
        <v>DLC_BASE_GAME</v>
      </c>
      <c r="L17" s="3" t="str">
        <f>VLOOKUP(J17,'LibSets constants'!$A$4:$C$1000,3,FALSE)</f>
        <v>Included in base game</v>
      </c>
    </row>
    <row r="18" spans="1:12" x14ac:dyDescent="0.25">
      <c r="A18" s="12">
        <v>101</v>
      </c>
      <c r="B18" s="5">
        <f>VLOOKUP(A18,'ESO dumped ZoneData'!$A$3:$D$9995,2,FALSE)</f>
        <v>15</v>
      </c>
      <c r="C18" s="5">
        <f>VLOOKUP(A18,'ESO dumped ZoneData'!$A$3:$D$9995,3,FALSE)</f>
        <v>101</v>
      </c>
      <c r="D18" s="3" t="str">
        <f>VLOOKUP(A18,'ESO dumped ZoneData'!$A$3:$D$9995,4,FALSE)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constants'!$A$4:$B$1000,2,FALSE)</f>
        <v>DLC_BASE_GAME</v>
      </c>
      <c r="L18" s="3" t="str">
        <f>VLOOKUP(J18,'LibSets constants'!$A$4:$C$1000,3,FALSE)</f>
        <v>Included in base game</v>
      </c>
    </row>
    <row r="19" spans="1:12" x14ac:dyDescent="0.25">
      <c r="A19" s="12">
        <v>103</v>
      </c>
      <c r="B19" s="5">
        <f>VLOOKUP(A19,'ESO dumped ZoneData'!$A$3:$D$9995,2,FALSE)</f>
        <v>16</v>
      </c>
      <c r="C19" s="5">
        <f>VLOOKUP(A19,'ESO dumped ZoneData'!$A$3:$D$9995,3,FALSE)</f>
        <v>103</v>
      </c>
      <c r="D19" s="3" t="str">
        <f>VLOOKUP(A19,'ESO dumped ZoneData'!$A$3:$D$9995,4,FALSE)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constants'!$A$4:$B$1000,2,FALSE)</f>
        <v>DLC_BASE_GAME</v>
      </c>
      <c r="L19" s="3" t="str">
        <f>VLOOKUP(J19,'LibSets constants'!$A$4:$C$1000,3,FALSE)</f>
        <v>Included in base game</v>
      </c>
    </row>
    <row r="20" spans="1:12" x14ac:dyDescent="0.25">
      <c r="A20" s="12">
        <v>104</v>
      </c>
      <c r="B20" s="5">
        <f>VLOOKUP(A20,'ESO dumped ZoneData'!$A$3:$D$9995,2,FALSE)</f>
        <v>17</v>
      </c>
      <c r="C20" s="5">
        <f>VLOOKUP(A20,'ESO dumped ZoneData'!$A$3:$D$9995,3,FALSE)</f>
        <v>104</v>
      </c>
      <c r="D20" s="3" t="str">
        <f>VLOOKUP(A20,'ESO dumped ZoneData'!$A$3:$D$9995,4,FALSE)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constants'!$A$4:$B$1000,2,FALSE)</f>
        <v>DLC_BASE_GAME</v>
      </c>
      <c r="L20" s="3" t="str">
        <f>VLOOKUP(J20,'LibSets constants'!$A$4:$C$1000,3,FALSE)</f>
        <v>Included in base game</v>
      </c>
    </row>
    <row r="21" spans="1:12" x14ac:dyDescent="0.25">
      <c r="A21" s="12">
        <v>108</v>
      </c>
      <c r="B21" s="5">
        <f>VLOOKUP(A21,'ESO dumped ZoneData'!$A$3:$D$9995,2,FALSE)</f>
        <v>18</v>
      </c>
      <c r="C21" s="5">
        <f>VLOOKUP(A21,'ESO dumped ZoneData'!$A$3:$D$9995,3,FALSE)</f>
        <v>108</v>
      </c>
      <c r="D21" s="3" t="str">
        <f>VLOOKUP(A21,'ESO dumped ZoneData'!$A$3:$D$9995,4,FALSE)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constants'!$A$4:$B$1000,2,FALSE)</f>
        <v>DLC_BASE_GAME</v>
      </c>
      <c r="L21" s="3" t="str">
        <f>VLOOKUP(J21,'LibSets constants'!$A$4:$C$1000,3,FALSE)</f>
        <v>Included in base game</v>
      </c>
    </row>
    <row r="22" spans="1:12" x14ac:dyDescent="0.25">
      <c r="A22" s="12">
        <v>117</v>
      </c>
      <c r="B22" s="5">
        <f>VLOOKUP(A22,'ESO dumped ZoneData'!$A$3:$D$9995,2,FALSE)</f>
        <v>19</v>
      </c>
      <c r="C22" s="5">
        <f>VLOOKUP(A22,'ESO dumped ZoneData'!$A$3:$D$9995,3,FALSE)</f>
        <v>117</v>
      </c>
      <c r="D22" s="3" t="str">
        <f>VLOOKUP(A22,'ESO dumped ZoneData'!$A$3:$D$9995,4,FALSE)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constants'!$A$4:$B$1000,2,FALSE)</f>
        <v>DLC_BASE_GAME</v>
      </c>
      <c r="L22" s="3" t="str">
        <f>VLOOKUP(J22,'LibSets constants'!$A$4:$C$1000,3,FALSE)</f>
        <v>Included in base game</v>
      </c>
    </row>
    <row r="23" spans="1:12" x14ac:dyDescent="0.25">
      <c r="A23" s="12">
        <v>124</v>
      </c>
      <c r="B23" s="5">
        <f>VLOOKUP(A23,'ESO dumped ZoneData'!$A$3:$D$9995,2,FALSE)</f>
        <v>20</v>
      </c>
      <c r="C23" s="5">
        <f>VLOOKUP(A23,'ESO dumped ZoneData'!$A$3:$D$9995,3,FALSE)</f>
        <v>383</v>
      </c>
      <c r="D23" s="3" t="str">
        <f>VLOOKUP(A23,'ESO dumped ZoneData'!$A$3:$D$9995,4,FALSE)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constants'!$A$4:$B$1000,2,FALSE)</f>
        <v>DLC_BASE_GAME</v>
      </c>
      <c r="L23" s="3" t="str">
        <f>VLOOKUP(J23,'LibSets constants'!$A$4:$C$1000,3,FALSE)</f>
        <v>Included in base game</v>
      </c>
    </row>
    <row r="24" spans="1:12" x14ac:dyDescent="0.25">
      <c r="A24" s="12">
        <v>126</v>
      </c>
      <c r="B24" s="5">
        <f>VLOOKUP(A24,'ESO dumped ZoneData'!$A$3:$D$9995,2,FALSE)</f>
        <v>21</v>
      </c>
      <c r="C24" s="5">
        <f>VLOOKUP(A24,'ESO dumped ZoneData'!$A$3:$D$9995,3,FALSE)</f>
        <v>383</v>
      </c>
      <c r="D24" s="3" t="str">
        <f>VLOOKUP(A24,'ESO dumped ZoneData'!$A$3:$D$9995,4,FALSE)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constants'!$A$4:$B$1000,2,FALSE)</f>
        <v>DLC_BASE_GAME</v>
      </c>
      <c r="L24" s="3" t="str">
        <f>VLOOKUP(J24,'LibSets constants'!$A$4:$C$1000,3,FALSE)</f>
        <v>Included in base game</v>
      </c>
    </row>
    <row r="25" spans="1:12" x14ac:dyDescent="0.25">
      <c r="A25" s="12">
        <v>130</v>
      </c>
      <c r="B25" s="5">
        <f>VLOOKUP(A25,'ESO dumped ZoneData'!$A$3:$D$9995,2,FALSE)</f>
        <v>22</v>
      </c>
      <c r="C25" s="5">
        <f>VLOOKUP(A25,'ESO dumped ZoneData'!$A$3:$D$9995,3,FALSE)</f>
        <v>20</v>
      </c>
      <c r="D25" s="3" t="str">
        <f>VLOOKUP(A25,'ESO dumped ZoneData'!$A$3:$D$9995,4,FALSE)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constants'!$A$4:$B$1000,2,FALSE)</f>
        <v>DLC_BASE_GAME</v>
      </c>
      <c r="L25" s="3" t="str">
        <f>VLOOKUP(J25,'LibSets constants'!$A$4:$C$1000,3,FALSE)</f>
        <v>Included in base game</v>
      </c>
    </row>
    <row r="26" spans="1:12" x14ac:dyDescent="0.25">
      <c r="A26" s="12">
        <v>131</v>
      </c>
      <c r="B26" s="5">
        <f>VLOOKUP(A26,'ESO dumped ZoneData'!$A$3:$D$9995,2,FALSE)</f>
        <v>23</v>
      </c>
      <c r="C26" s="5">
        <f>VLOOKUP(A26,'ESO dumped ZoneData'!$A$3:$D$9995,3,FALSE)</f>
        <v>58</v>
      </c>
      <c r="D26" s="3" t="str">
        <f>VLOOKUP(A26,'ESO dumped ZoneData'!$A$3:$D$9995,4,FALSE)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constants'!$A$4:$B$1000,2,FALSE)</f>
        <v>DLC_BASE_GAME</v>
      </c>
      <c r="L26" s="3" t="str">
        <f>VLOOKUP(J26,'LibSets constants'!$A$4:$C$1000,3,FALSE)</f>
        <v>Included in base game</v>
      </c>
    </row>
    <row r="27" spans="1:12" x14ac:dyDescent="0.25">
      <c r="A27" s="12">
        <v>134</v>
      </c>
      <c r="B27" s="5">
        <f>VLOOKUP(A27,'ESO dumped ZoneData'!$A$3:$D$9995,2,FALSE)</f>
        <v>24</v>
      </c>
      <c r="C27" s="5">
        <f>VLOOKUP(A27,'ESO dumped ZoneData'!$A$3:$D$9995,3,FALSE)</f>
        <v>117</v>
      </c>
      <c r="D27" s="3" t="str">
        <f>VLOOKUP(A27,'ESO dumped ZoneData'!$A$3:$D$9995,4,FALSE)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constants'!$A$4:$B$1000,2,FALSE)</f>
        <v>DLC_BASE_GAME</v>
      </c>
      <c r="L27" s="3" t="str">
        <f>VLOOKUP(J27,'LibSets constants'!$A$4:$C$1000,3,FALSE)</f>
        <v>Included in base game</v>
      </c>
    </row>
    <row r="28" spans="1:12" x14ac:dyDescent="0.25">
      <c r="A28" s="12">
        <v>137</v>
      </c>
      <c r="B28" s="5">
        <f>VLOOKUP(A28,'ESO dumped ZoneData'!$A$3:$D$9995,2,FALSE)</f>
        <v>25</v>
      </c>
      <c r="C28" s="5">
        <f>VLOOKUP(A28,'ESO dumped ZoneData'!$A$3:$D$9995,3,FALSE)</f>
        <v>108</v>
      </c>
      <c r="D28" s="3" t="str">
        <f>VLOOKUP(A28,'ESO dumped ZoneData'!$A$3:$D$9995,4,FALSE)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constants'!$A$4:$B$1000,2,FALSE)</f>
        <v>DLC_BASE_GAME</v>
      </c>
      <c r="L28" s="3" t="str">
        <f>VLOOKUP(J28,'LibSets constants'!$A$4:$C$1000,3,FALSE)</f>
        <v>Included in base game</v>
      </c>
    </row>
    <row r="29" spans="1:12" x14ac:dyDescent="0.25">
      <c r="A29" s="12">
        <v>138</v>
      </c>
      <c r="B29" s="5">
        <f>VLOOKUP(A29,'ESO dumped ZoneData'!$A$3:$D$9995,2,FALSE)</f>
        <v>26</v>
      </c>
      <c r="C29" s="5">
        <f>VLOOKUP(A29,'ESO dumped ZoneData'!$A$3:$D$9995,3,FALSE)</f>
        <v>58</v>
      </c>
      <c r="D29" s="3" t="str">
        <f>VLOOKUP(A29,'ESO dumped ZoneData'!$A$3:$D$9995,4,FALSE)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constants'!$A$4:$B$1000,2,FALSE)</f>
        <v>DLC_BASE_GAME</v>
      </c>
      <c r="L29" s="3" t="str">
        <f>VLOOKUP(J29,'LibSets constants'!$A$4:$C$1000,3,FALSE)</f>
        <v>Included in base game</v>
      </c>
    </row>
    <row r="30" spans="1:12" x14ac:dyDescent="0.25">
      <c r="A30" s="12">
        <v>142</v>
      </c>
      <c r="B30" s="5">
        <f>VLOOKUP(A30,'ESO dumped ZoneData'!$A$3:$D$9995,2,FALSE)</f>
        <v>27</v>
      </c>
      <c r="C30" s="5">
        <f>VLOOKUP(A30,'ESO dumped ZoneData'!$A$3:$D$9995,3,FALSE)</f>
        <v>19</v>
      </c>
      <c r="D30" s="3" t="str">
        <f>VLOOKUP(A30,'ESO dumped ZoneData'!$A$3:$D$9995,4,FALSE)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constants'!$A$4:$B$1000,2,FALSE)</f>
        <v>DLC_BASE_GAME</v>
      </c>
      <c r="L30" s="3" t="str">
        <f>VLOOKUP(J30,'LibSets constants'!$A$4:$C$1000,3,FALSE)</f>
        <v>Included in base game</v>
      </c>
    </row>
    <row r="31" spans="1:12" x14ac:dyDescent="0.25">
      <c r="A31" s="12">
        <v>144</v>
      </c>
      <c r="B31" s="5">
        <f>VLOOKUP(A31,'ESO dumped ZoneData'!$A$3:$D$9995,2,FALSE)</f>
        <v>28</v>
      </c>
      <c r="C31" s="5">
        <f>VLOOKUP(A31,'ESO dumped ZoneData'!$A$3:$D$9995,3,FALSE)</f>
        <v>3</v>
      </c>
      <c r="D31" s="3" t="str">
        <f>VLOOKUP(A31,'ESO dumped ZoneData'!$A$3:$D$9995,4,FALSE)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constants'!$A$4:$B$1000,2,FALSE)</f>
        <v>DLC_BASE_GAME</v>
      </c>
      <c r="L31" s="3" t="str">
        <f>VLOOKUP(J31,'LibSets constants'!$A$4:$C$1000,3,FALSE)</f>
        <v>Included in base game</v>
      </c>
    </row>
    <row r="32" spans="1:12" x14ac:dyDescent="0.25">
      <c r="A32" s="12">
        <v>146</v>
      </c>
      <c r="B32" s="5">
        <f>VLOOKUP(A32,'ESO dumped ZoneData'!$A$3:$D$9995,2,FALSE)</f>
        <v>29</v>
      </c>
      <c r="C32" s="5">
        <f>VLOOKUP(A32,'ESO dumped ZoneData'!$A$3:$D$9995,3,FALSE)</f>
        <v>19</v>
      </c>
      <c r="D32" s="44" t="str">
        <f>VLOOKUP(A32,'ESO dumped ZoneData'!$A$3:$D$9995,4,FALSE)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constants'!$A$4:$B$1000,2,FALSE)</f>
        <v>DLC_BASE_GAME</v>
      </c>
      <c r="L32" s="3" t="str">
        <f>VLOOKUP(J32,'LibSets constants'!$A$4:$C$1000,3,FALSE)</f>
        <v>Included in base game</v>
      </c>
    </row>
    <row r="33" spans="1:12" x14ac:dyDescent="0.25">
      <c r="A33" s="12">
        <v>148</v>
      </c>
      <c r="B33" s="5">
        <f>VLOOKUP(A33,'ESO dumped ZoneData'!$A$3:$D$9995,2,FALSE)</f>
        <v>30</v>
      </c>
      <c r="C33" s="5">
        <f>VLOOKUP(A33,'ESO dumped ZoneData'!$A$3:$D$9995,3,FALSE)</f>
        <v>117</v>
      </c>
      <c r="D33" s="3" t="str">
        <f>VLOOKUP(A33,'ESO dumped ZoneData'!$A$3:$D$9995,4,FALSE)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constants'!$A$4:$B$1000,2,FALSE)</f>
        <v>DLC_BASE_GAME</v>
      </c>
      <c r="L33" s="3" t="str">
        <f>VLOOKUP(J33,'LibSets constants'!$A$4:$C$1000,3,FALSE)</f>
        <v>Included in base game</v>
      </c>
    </row>
    <row r="34" spans="1:12" x14ac:dyDescent="0.25">
      <c r="A34" s="12">
        <v>159</v>
      </c>
      <c r="B34" s="5">
        <f>VLOOKUP(A34,'ESO dumped ZoneData'!$A$3:$D$9995,2,FALSE)</f>
        <v>31</v>
      </c>
      <c r="C34" s="5">
        <f>VLOOKUP(A34,'ESO dumped ZoneData'!$A$3:$D$9995,3,FALSE)</f>
        <v>19</v>
      </c>
      <c r="D34" s="3" t="str">
        <f>VLOOKUP(A34,'ESO dumped ZoneData'!$A$3:$D$9995,4,FALSE)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constants'!$A$4:$B$1000,2,FALSE)</f>
        <v>DLC_BASE_GAME</v>
      </c>
      <c r="L34" s="3" t="str">
        <f>VLOOKUP(J34,'LibSets constants'!$A$4:$C$1000,3,FALSE)</f>
        <v>Included in base game</v>
      </c>
    </row>
    <row r="35" spans="1:12" x14ac:dyDescent="0.25">
      <c r="A35" s="12">
        <v>162</v>
      </c>
      <c r="B35" s="5">
        <f>VLOOKUP(A35,'ESO dumped ZoneData'!$A$3:$D$9995,2,FALSE)</f>
        <v>32</v>
      </c>
      <c r="C35" s="5">
        <f>VLOOKUP(A35,'ESO dumped ZoneData'!$A$3:$D$9995,3,FALSE)</f>
        <v>20</v>
      </c>
      <c r="D35" s="3" t="str">
        <f>VLOOKUP(A35,'ESO dumped ZoneData'!$A$3:$D$9995,4,FALSE)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constants'!$A$4:$B$1000,2,FALSE)</f>
        <v>DLC_BASE_GAME</v>
      </c>
      <c r="L35" s="3" t="str">
        <f>VLOOKUP(J35,'LibSets constants'!$A$4:$C$1000,3,FALSE)</f>
        <v>Included in base game</v>
      </c>
    </row>
    <row r="36" spans="1:12" x14ac:dyDescent="0.25">
      <c r="A36" s="12">
        <v>166</v>
      </c>
      <c r="B36" s="5">
        <f>VLOOKUP(A36,'ESO dumped ZoneData'!$A$3:$D$9995,2,FALSE)</f>
        <v>33</v>
      </c>
      <c r="C36" s="5">
        <f>VLOOKUP(A36,'ESO dumped ZoneData'!$A$3:$D$9995,3,FALSE)</f>
        <v>3</v>
      </c>
      <c r="D36" s="3" t="str">
        <f>VLOOKUP(A36,'ESO dumped ZoneData'!$A$3:$D$9995,4,FALSE)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constants'!$A$4:$B$1000,2,FALSE)</f>
        <v>DLC_BASE_GAME</v>
      </c>
      <c r="L36" s="3" t="str">
        <f>VLOOKUP(J36,'LibSets constants'!$A$4:$C$1000,3,FALSE)</f>
        <v>Included in base game</v>
      </c>
    </row>
    <row r="37" spans="1:12" x14ac:dyDescent="0.25">
      <c r="A37" s="12">
        <v>168</v>
      </c>
      <c r="B37" s="5">
        <f>VLOOKUP(A37,'ESO dumped ZoneData'!$A$3:$D$9995,2,FALSE)</f>
        <v>34</v>
      </c>
      <c r="C37" s="5">
        <f>VLOOKUP(A37,'ESO dumped ZoneData'!$A$3:$D$9995,3,FALSE)</f>
        <v>92</v>
      </c>
      <c r="D37" s="3" t="str">
        <f>VLOOKUP(A37,'ESO dumped ZoneData'!$A$3:$D$9995,4,FALSE)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constants'!$A$4:$B$1000,2,FALSE)</f>
        <v>DLC_BASE_GAME</v>
      </c>
      <c r="L37" s="3" t="str">
        <f>VLOOKUP(J37,'LibSets constants'!$A$4:$C$1000,3,FALSE)</f>
        <v>Included in base game</v>
      </c>
    </row>
    <row r="38" spans="1:12" x14ac:dyDescent="0.25">
      <c r="A38" s="12">
        <v>169</v>
      </c>
      <c r="B38" s="5">
        <f>VLOOKUP(A38,'ESO dumped ZoneData'!$A$3:$D$9995,2,FALSE)</f>
        <v>35</v>
      </c>
      <c r="C38" s="5">
        <f>VLOOKUP(A38,'ESO dumped ZoneData'!$A$3:$D$9995,3,FALSE)</f>
        <v>92</v>
      </c>
      <c r="D38" s="3" t="str">
        <f>VLOOKUP(A38,'ESO dumped ZoneData'!$A$3:$D$9995,4,FALSE)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constants'!$A$4:$B$1000,2,FALSE)</f>
        <v>DLC_BASE_GAME</v>
      </c>
      <c r="L38" s="3" t="str">
        <f>VLOOKUP(J38,'LibSets constants'!$A$4:$C$1000,3,FALSE)</f>
        <v>Included in base game</v>
      </c>
    </row>
    <row r="39" spans="1:12" x14ac:dyDescent="0.25">
      <c r="A39" s="12">
        <v>176</v>
      </c>
      <c r="B39" s="5">
        <f>VLOOKUP(A39,'ESO dumped ZoneData'!$A$3:$D$9995,2,FALSE)</f>
        <v>36</v>
      </c>
      <c r="C39" s="5">
        <f>VLOOKUP(A39,'ESO dumped ZoneData'!$A$3:$D$9995,3,FALSE)</f>
        <v>108</v>
      </c>
      <c r="D39" s="3" t="str">
        <f>VLOOKUP(A39,'ESO dumped ZoneData'!$A$3:$D$9995,4,FALSE)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constants'!$A$4:$B$1000,2,FALSE)</f>
        <v>DLC_BASE_GAME</v>
      </c>
      <c r="L39" s="3" t="str">
        <f>VLOOKUP(J39,'LibSets constants'!$A$4:$C$1000,3,FALSE)</f>
        <v>Included in base game</v>
      </c>
    </row>
    <row r="40" spans="1:12" x14ac:dyDescent="0.25">
      <c r="A40" s="12">
        <v>181</v>
      </c>
      <c r="B40" s="5">
        <f>VLOOKUP(A40,'ESO dumped ZoneData'!$A$3:$D$9995,2,FALSE)</f>
        <v>37</v>
      </c>
      <c r="C40" s="5">
        <f>VLOOKUP(A40,'ESO dumped ZoneData'!$A$3:$D$9995,3,FALSE)</f>
        <v>181</v>
      </c>
      <c r="D40" s="3" t="str">
        <f>VLOOKUP(A40,'ESO dumped ZoneData'!$A$3:$D$9995,4,FALSE)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constants'!$A$4:$B$1000,2,FALSE)</f>
        <v>DLC_BASE_GAME</v>
      </c>
      <c r="L40" s="3" t="str">
        <f>VLOOKUP(J40,'LibSets constants'!$A$4:$C$1000,3,FALSE)</f>
        <v>Included in base game</v>
      </c>
    </row>
    <row r="41" spans="1:12" x14ac:dyDescent="0.25">
      <c r="A41" s="12">
        <v>187</v>
      </c>
      <c r="B41" s="5">
        <f>VLOOKUP(A41,'ESO dumped ZoneData'!$A$3:$D$9995,2,FALSE)</f>
        <v>38</v>
      </c>
      <c r="C41" s="5">
        <f>VLOOKUP(A41,'ESO dumped ZoneData'!$A$3:$D$9995,3,FALSE)</f>
        <v>117</v>
      </c>
      <c r="D41" s="3" t="str">
        <f>VLOOKUP(A41,'ESO dumped ZoneData'!$A$3:$D$9995,4,FALSE)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constants'!$A$4:$B$1000,2,FALSE)</f>
        <v>DLC_BASE_GAME</v>
      </c>
      <c r="L41" s="3" t="str">
        <f>VLOOKUP(J41,'LibSets constants'!$A$4:$C$1000,3,FALSE)</f>
        <v>Included in base game</v>
      </c>
    </row>
    <row r="42" spans="1:12" x14ac:dyDescent="0.25">
      <c r="A42" s="12">
        <v>188</v>
      </c>
      <c r="B42" s="5">
        <f>VLOOKUP(A42,'ESO dumped ZoneData'!$A$3:$D$9995,2,FALSE)</f>
        <v>39</v>
      </c>
      <c r="C42" s="5">
        <f>VLOOKUP(A42,'ESO dumped ZoneData'!$A$3:$D$9995,3,FALSE)</f>
        <v>57</v>
      </c>
      <c r="D42" s="3" t="str">
        <f>VLOOKUP(A42,'ESO dumped ZoneData'!$A$3:$D$9995,4,FALSE)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constants'!$A$4:$B$1000,2,FALSE)</f>
        <v>DLC_BASE_GAME</v>
      </c>
      <c r="L42" s="3" t="str">
        <f>VLOOKUP(J42,'LibSets constants'!$A$4:$C$1000,3,FALSE)</f>
        <v>Included in base game</v>
      </c>
    </row>
    <row r="43" spans="1:12" x14ac:dyDescent="0.25">
      <c r="A43" s="12">
        <v>189</v>
      </c>
      <c r="B43" s="5">
        <f>VLOOKUP(A43,'ESO dumped ZoneData'!$A$3:$D$9995,2,FALSE)</f>
        <v>40</v>
      </c>
      <c r="C43" s="5">
        <f>VLOOKUP(A43,'ESO dumped ZoneData'!$A$3:$D$9995,3,FALSE)</f>
        <v>57</v>
      </c>
      <c r="D43" s="3" t="str">
        <f>VLOOKUP(A43,'ESO dumped ZoneData'!$A$3:$D$9995,4,FALSE)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constants'!$A$4:$B$1000,2,FALSE)</f>
        <v>DLC_BASE_GAME</v>
      </c>
      <c r="L43" s="3" t="str">
        <f>VLOOKUP(J43,'LibSets constants'!$A$4:$C$1000,3,FALSE)</f>
        <v>Included in base game</v>
      </c>
    </row>
    <row r="44" spans="1:12" x14ac:dyDescent="0.25">
      <c r="A44" s="12">
        <v>190</v>
      </c>
      <c r="B44" s="5">
        <f>VLOOKUP(A44,'ESO dumped ZoneData'!$A$3:$D$9995,2,FALSE)</f>
        <v>41</v>
      </c>
      <c r="C44" s="5">
        <f>VLOOKUP(A44,'ESO dumped ZoneData'!$A$3:$D$9995,3,FALSE)</f>
        <v>57</v>
      </c>
      <c r="D44" s="3" t="str">
        <f>VLOOKUP(A44,'ESO dumped ZoneData'!$A$3:$D$9995,4,FALSE)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constants'!$A$4:$B$1000,2,FALSE)</f>
        <v>DLC_BASE_GAME</v>
      </c>
      <c r="L44" s="3" t="str">
        <f>VLOOKUP(J44,'LibSets constants'!$A$4:$C$1000,3,FALSE)</f>
        <v>Included in base game</v>
      </c>
    </row>
    <row r="45" spans="1:12" x14ac:dyDescent="0.25">
      <c r="A45" s="12">
        <v>191</v>
      </c>
      <c r="B45" s="5">
        <f>VLOOKUP(A45,'ESO dumped ZoneData'!$A$3:$D$9995,2,FALSE)</f>
        <v>42</v>
      </c>
      <c r="C45" s="5">
        <f>VLOOKUP(A45,'ESO dumped ZoneData'!$A$3:$D$9995,3,FALSE)</f>
        <v>41</v>
      </c>
      <c r="D45" s="3" t="str">
        <f>VLOOKUP(A45,'ESO dumped ZoneData'!$A$3:$D$9995,4,FALSE)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constants'!$A$4:$B$1000,2,FALSE)</f>
        <v>DLC_BASE_GAME</v>
      </c>
      <c r="L45" s="3" t="str">
        <f>VLOOKUP(J45,'LibSets constants'!$A$4:$C$1000,3,FALSE)</f>
        <v>Included in base game</v>
      </c>
    </row>
    <row r="46" spans="1:12" x14ac:dyDescent="0.25">
      <c r="A46" s="12">
        <v>192</v>
      </c>
      <c r="B46" s="5">
        <f>VLOOKUP(A46,'ESO dumped ZoneData'!$A$3:$D$9995,2,FALSE)</f>
        <v>43</v>
      </c>
      <c r="C46" s="5">
        <f>VLOOKUP(A46,'ESO dumped ZoneData'!$A$3:$D$9995,3,FALSE)</f>
        <v>41</v>
      </c>
      <c r="D46" s="3" t="str">
        <f>VLOOKUP(A46,'ESO dumped ZoneData'!$A$3:$D$9995,4,FALSE)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constants'!$A$4:$B$1000,2,FALSE)</f>
        <v>DLC_BASE_GAME</v>
      </c>
      <c r="L46" s="3" t="str">
        <f>VLOOKUP(J46,'LibSets constants'!$A$4:$C$1000,3,FALSE)</f>
        <v>Included in base game</v>
      </c>
    </row>
    <row r="47" spans="1:12" x14ac:dyDescent="0.25">
      <c r="A47" s="12">
        <v>193</v>
      </c>
      <c r="B47" s="5">
        <f>VLOOKUP(A47,'ESO dumped ZoneData'!$A$3:$D$9995,2,FALSE)</f>
        <v>44</v>
      </c>
      <c r="C47" s="5">
        <f>VLOOKUP(A47,'ESO dumped ZoneData'!$A$3:$D$9995,3,FALSE)</f>
        <v>41</v>
      </c>
      <c r="D47" s="3" t="str">
        <f>VLOOKUP(A47,'ESO dumped ZoneData'!$A$3:$D$9995,4,FALSE)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constants'!$A$4:$B$1000,2,FALSE)</f>
        <v>DLC_BASE_GAME</v>
      </c>
      <c r="L47" s="3" t="str">
        <f>VLOOKUP(J47,'LibSets constants'!$A$4:$C$1000,3,FALSE)</f>
        <v>Included in base game</v>
      </c>
    </row>
    <row r="48" spans="1:12" x14ac:dyDescent="0.25">
      <c r="A48" s="12">
        <v>199</v>
      </c>
      <c r="B48" s="5">
        <f>VLOOKUP(A48,'ESO dumped ZoneData'!$A$3:$D$9995,2,FALSE)</f>
        <v>45</v>
      </c>
      <c r="C48" s="5">
        <f>VLOOKUP(A48,'ESO dumped ZoneData'!$A$3:$D$9995,3,FALSE)</f>
        <v>199</v>
      </c>
      <c r="D48" s="3" t="str">
        <f>VLOOKUP(A48,'ESO dumped ZoneData'!$A$3:$D$9995,4,FALSE)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constants'!$A$4:$B$1000,2,FALSE)</f>
        <v>DLC_BASE_GAME</v>
      </c>
      <c r="L48" s="3" t="str">
        <f>VLOOKUP(J48,'LibSets constants'!$A$4:$C$1000,3,FALSE)</f>
        <v>Included in base game</v>
      </c>
    </row>
    <row r="49" spans="1:12" x14ac:dyDescent="0.25">
      <c r="A49" s="12">
        <v>200</v>
      </c>
      <c r="B49" s="5">
        <f>VLOOKUP(A49,'ESO dumped ZoneData'!$A$3:$D$9995,2,FALSE)</f>
        <v>46</v>
      </c>
      <c r="C49" s="5">
        <f>VLOOKUP(A49,'ESO dumped ZoneData'!$A$3:$D$9995,3,FALSE)</f>
        <v>199</v>
      </c>
      <c r="D49" s="3" t="str">
        <f>VLOOKUP(A49,'ESO dumped ZoneData'!$A$3:$D$9995,4,FALSE)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constants'!$A$4:$B$1000,2,FALSE)</f>
        <v>DLC_BASE_GAME</v>
      </c>
      <c r="L49" s="3" t="str">
        <f>VLOOKUP(J49,'LibSets constants'!$A$4:$C$1000,3,FALSE)</f>
        <v>Included in base game</v>
      </c>
    </row>
    <row r="50" spans="1:12" x14ac:dyDescent="0.25">
      <c r="A50" s="12">
        <v>201</v>
      </c>
      <c r="B50" s="5">
        <f>VLOOKUP(A50,'ESO dumped ZoneData'!$A$3:$D$9995,2,FALSE)</f>
        <v>47</v>
      </c>
      <c r="C50" s="5">
        <f>VLOOKUP(A50,'ESO dumped ZoneData'!$A$3:$D$9995,3,FALSE)</f>
        <v>199</v>
      </c>
      <c r="D50" s="3" t="str">
        <f>VLOOKUP(A50,'ESO dumped ZoneData'!$A$3:$D$9995,4,FALSE)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constants'!$A$4:$B$1000,2,FALSE)</f>
        <v>DLC_BASE_GAME</v>
      </c>
      <c r="L50" s="3" t="str">
        <f>VLOOKUP(J50,'LibSets constants'!$A$4:$C$1000,3,FALSE)</f>
        <v>Included in base game</v>
      </c>
    </row>
    <row r="51" spans="1:12" x14ac:dyDescent="0.25">
      <c r="A51" s="12">
        <v>203</v>
      </c>
      <c r="B51" s="5">
        <f>VLOOKUP(A51,'ESO dumped ZoneData'!$A$3:$D$9995,2,FALSE)</f>
        <v>48</v>
      </c>
      <c r="C51" s="5">
        <f>VLOOKUP(A51,'ESO dumped ZoneData'!$A$3:$D$9995,3,FALSE)</f>
        <v>267</v>
      </c>
      <c r="D51" s="3" t="str">
        <f>VLOOKUP(A51,'ESO dumped ZoneData'!$A$3:$D$9995,4,FALSE)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constants'!$A$4:$B$1000,2,FALSE)</f>
        <v>DLC_BASE_GAME</v>
      </c>
      <c r="L51" s="3" t="str">
        <f>VLOOKUP(J51,'LibSets constants'!$A$4:$C$1000,3,FALSE)</f>
        <v>Included in base game</v>
      </c>
    </row>
    <row r="52" spans="1:12" x14ac:dyDescent="0.25">
      <c r="A52" s="12">
        <v>207</v>
      </c>
      <c r="B52" s="5">
        <f>VLOOKUP(A52,'ESO dumped ZoneData'!$A$3:$D$9995,2,FALSE)</f>
        <v>49</v>
      </c>
      <c r="C52" s="5">
        <f>VLOOKUP(A52,'ESO dumped ZoneData'!$A$3:$D$9995,3,FALSE)</f>
        <v>208</v>
      </c>
      <c r="D52" s="3" t="str">
        <f>VLOOKUP(A52,'ESO dumped ZoneData'!$A$3:$D$9995,4,FALSE)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constants'!$A$4:$B$1000,2,FALSE)</f>
        <v>DLC_BASE_GAME</v>
      </c>
      <c r="L52" s="3" t="str">
        <f>VLOOKUP(J52,'LibSets constants'!$A$4:$C$1000,3,FALSE)</f>
        <v>Included in base game</v>
      </c>
    </row>
    <row r="53" spans="1:12" x14ac:dyDescent="0.25">
      <c r="A53" s="12">
        <v>208</v>
      </c>
      <c r="B53" s="5">
        <f>VLOOKUP(A53,'ESO dumped ZoneData'!$A$3:$D$9995,2,FALSE)</f>
        <v>50</v>
      </c>
      <c r="C53" s="5">
        <f>VLOOKUP(A53,'ESO dumped ZoneData'!$A$3:$D$9995,3,FALSE)</f>
        <v>208</v>
      </c>
      <c r="D53" s="3" t="str">
        <f>VLOOKUP(A53,'ESO dumped ZoneData'!$A$3:$D$9995,4,FALSE)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constants'!$A$4:$B$1000,2,FALSE)</f>
        <v>DLC_BASE_GAME</v>
      </c>
      <c r="L53" s="3" t="str">
        <f>VLOOKUP(J53,'LibSets constants'!$A$4:$C$1000,3,FALSE)</f>
        <v>Included in base game</v>
      </c>
    </row>
    <row r="54" spans="1:12" x14ac:dyDescent="0.25">
      <c r="A54" s="12">
        <v>209</v>
      </c>
      <c r="B54" s="5">
        <f>VLOOKUP(A54,'ESO dumped ZoneData'!$A$3:$D$9995,2,FALSE)</f>
        <v>51</v>
      </c>
      <c r="C54" s="5">
        <f>VLOOKUP(A54,'ESO dumped ZoneData'!$A$3:$D$9995,3,FALSE)</f>
        <v>208</v>
      </c>
      <c r="D54" s="3" t="str">
        <f>VLOOKUP(A54,'ESO dumped ZoneData'!$A$3:$D$9995,4,FALSE)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constants'!$A$4:$B$1000,2,FALSE)</f>
        <v>DLC_BASE_GAME</v>
      </c>
      <c r="L54" s="3" t="str">
        <f>VLOOKUP(J54,'LibSets constants'!$A$4:$C$1000,3,FALSE)</f>
        <v>Included in base game</v>
      </c>
    </row>
    <row r="55" spans="1:12" x14ac:dyDescent="0.25">
      <c r="A55" s="12">
        <v>212</v>
      </c>
      <c r="B55" s="5">
        <f>VLOOKUP(A55,'ESO dumped ZoneData'!$A$3:$D$9995,2,FALSE)</f>
        <v>52</v>
      </c>
      <c r="C55" s="5">
        <f>VLOOKUP(A55,'ESO dumped ZoneData'!$A$3:$D$9995,3,FALSE)</f>
        <v>57</v>
      </c>
      <c r="D55" s="3" t="str">
        <f>VLOOKUP(A55,'ESO dumped ZoneData'!$A$3:$D$9995,4,FALSE)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constants'!$A$4:$B$1000,2,FALSE)</f>
        <v>DLC_BASE_GAME</v>
      </c>
      <c r="L55" s="3" t="str">
        <f>VLOOKUP(J55,'LibSets constants'!$A$4:$C$1000,3,FALSE)</f>
        <v>Included in base game</v>
      </c>
    </row>
    <row r="56" spans="1:12" x14ac:dyDescent="0.25">
      <c r="A56" s="12">
        <v>213</v>
      </c>
      <c r="B56" s="5">
        <f>VLOOKUP(A56,'ESO dumped ZoneData'!$A$3:$D$9995,2,FALSE)</f>
        <v>53</v>
      </c>
      <c r="C56" s="5">
        <f>VLOOKUP(A56,'ESO dumped ZoneData'!$A$3:$D$9995,3,FALSE)</f>
        <v>117</v>
      </c>
      <c r="D56" s="3" t="str">
        <f>VLOOKUP(A56,'ESO dumped ZoneData'!$A$3:$D$9995,4,FALSE)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constants'!$A$4:$B$1000,2,FALSE)</f>
        <v>DLC_BASE_GAME</v>
      </c>
      <c r="L56" s="3" t="str">
        <f>VLOOKUP(J56,'LibSets constants'!$A$4:$C$1000,3,FALSE)</f>
        <v>Included in base game</v>
      </c>
    </row>
    <row r="57" spans="1:12" x14ac:dyDescent="0.25">
      <c r="A57" s="12">
        <v>214</v>
      </c>
      <c r="B57" s="5">
        <f>VLOOKUP(A57,'ESO dumped ZoneData'!$A$3:$D$9995,2,FALSE)</f>
        <v>54</v>
      </c>
      <c r="C57" s="5">
        <f>VLOOKUP(A57,'ESO dumped ZoneData'!$A$3:$D$9995,3,FALSE)</f>
        <v>117</v>
      </c>
      <c r="D57" s="3" t="str">
        <f>VLOOKUP(A57,'ESO dumped ZoneData'!$A$3:$D$9995,4,FALSE)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constants'!$A$4:$B$1000,2,FALSE)</f>
        <v>DLC_BASE_GAME</v>
      </c>
      <c r="L57" s="3" t="str">
        <f>VLOOKUP(J57,'LibSets constants'!$A$4:$C$1000,3,FALSE)</f>
        <v>Included in base game</v>
      </c>
    </row>
    <row r="58" spans="1:12" x14ac:dyDescent="0.25">
      <c r="A58" s="12">
        <v>215</v>
      </c>
      <c r="B58" s="5">
        <f>VLOOKUP(A58,'ESO dumped ZoneData'!$A$3:$D$9995,2,FALSE)</f>
        <v>55</v>
      </c>
      <c r="C58" s="5">
        <f>VLOOKUP(A58,'ESO dumped ZoneData'!$A$3:$D$9995,3,FALSE)</f>
        <v>117</v>
      </c>
      <c r="D58" s="3" t="str">
        <f>VLOOKUP(A58,'ESO dumped ZoneData'!$A$3:$D$9995,4,FALSE)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constants'!$A$4:$B$1000,2,FALSE)</f>
        <v>DLC_BASE_GAME</v>
      </c>
      <c r="L58" s="3" t="str">
        <f>VLOOKUP(J58,'LibSets constants'!$A$4:$C$1000,3,FALSE)</f>
        <v>Included in base game</v>
      </c>
    </row>
    <row r="59" spans="1:12" x14ac:dyDescent="0.25">
      <c r="A59" s="12">
        <v>216</v>
      </c>
      <c r="B59" s="5">
        <f>VLOOKUP(A59,'ESO dumped ZoneData'!$A$3:$D$9995,2,FALSE)</f>
        <v>56</v>
      </c>
      <c r="C59" s="5">
        <f>VLOOKUP(A59,'ESO dumped ZoneData'!$A$3:$D$9995,3,FALSE)</f>
        <v>41</v>
      </c>
      <c r="D59" s="3" t="str">
        <f>VLOOKUP(A59,'ESO dumped ZoneData'!$A$3:$D$9995,4,FALSE)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constants'!$A$4:$B$1000,2,FALSE)</f>
        <v>DLC_BASE_GAME</v>
      </c>
      <c r="L59" s="3" t="str">
        <f>VLOOKUP(J59,'LibSets constants'!$A$4:$C$1000,3,FALSE)</f>
        <v>Included in base game</v>
      </c>
    </row>
    <row r="60" spans="1:12" x14ac:dyDescent="0.25">
      <c r="A60" s="12">
        <v>217</v>
      </c>
      <c r="B60" s="5">
        <f>VLOOKUP(A60,'ESO dumped ZoneData'!$A$3:$D$9995,2,FALSE)</f>
        <v>57</v>
      </c>
      <c r="C60" s="5">
        <f>VLOOKUP(A60,'ESO dumped ZoneData'!$A$3:$D$9995,3,FALSE)</f>
        <v>199</v>
      </c>
      <c r="D60" s="3" t="str">
        <f>VLOOKUP(A60,'ESO dumped ZoneData'!$A$3:$D$9995,4,FALSE)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constants'!$A$4:$B$1000,2,FALSE)</f>
        <v>DLC_BASE_GAME</v>
      </c>
      <c r="L60" s="3" t="str">
        <f>VLOOKUP(J60,'LibSets constants'!$A$4:$C$1000,3,FALSE)</f>
        <v>Included in base game</v>
      </c>
    </row>
    <row r="61" spans="1:12" x14ac:dyDescent="0.25">
      <c r="A61" s="12">
        <v>218</v>
      </c>
      <c r="B61" s="5">
        <f>VLOOKUP(A61,'ESO dumped ZoneData'!$A$3:$D$9995,2,FALSE)</f>
        <v>58</v>
      </c>
      <c r="C61" s="5">
        <f>VLOOKUP(A61,'ESO dumped ZoneData'!$A$3:$D$9995,3,FALSE)</f>
        <v>267</v>
      </c>
      <c r="D61" s="3" t="str">
        <f>VLOOKUP(A61,'ESO dumped ZoneData'!$A$3:$D$9995,4,FALSE)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constants'!$A$4:$B$1000,2,FALSE)</f>
        <v>DLC_BASE_GAME</v>
      </c>
      <c r="L61" s="3" t="str">
        <f>VLOOKUP(J61,'LibSets constants'!$A$4:$C$1000,3,FALSE)</f>
        <v>Included in base game</v>
      </c>
    </row>
    <row r="62" spans="1:12" x14ac:dyDescent="0.25">
      <c r="A62" s="12">
        <v>219</v>
      </c>
      <c r="B62" s="5">
        <f>VLOOKUP(A62,'ESO dumped ZoneData'!$A$3:$D$9995,2,FALSE)</f>
        <v>59</v>
      </c>
      <c r="C62" s="5">
        <f>VLOOKUP(A62,'ESO dumped ZoneData'!$A$3:$D$9995,3,FALSE)</f>
        <v>267</v>
      </c>
      <c r="D62" s="3" t="str">
        <f>VLOOKUP(A62,'ESO dumped ZoneData'!$A$3:$D$9995,4,FALSE)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constants'!$A$4:$B$1000,2,FALSE)</f>
        <v>DLC_BASE_GAME</v>
      </c>
      <c r="L62" s="3" t="str">
        <f>VLOOKUP(J62,'LibSets constants'!$A$4:$C$1000,3,FALSE)</f>
        <v>Included in base game</v>
      </c>
    </row>
    <row r="63" spans="1:12" x14ac:dyDescent="0.25">
      <c r="A63" s="12">
        <v>222</v>
      </c>
      <c r="B63" s="5">
        <f>VLOOKUP(A63,'ESO dumped ZoneData'!$A$3:$D$9995,2,FALSE)</f>
        <v>60</v>
      </c>
      <c r="C63" s="5">
        <f>VLOOKUP(A63,'ESO dumped ZoneData'!$A$3:$D$9995,3,FALSE)</f>
        <v>3</v>
      </c>
      <c r="D63" s="3" t="str">
        <f>VLOOKUP(A63,'ESO dumped ZoneData'!$A$3:$D$9995,4,FALSE)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constants'!$A$4:$B$1000,2,FALSE)</f>
        <v>DLC_BASE_GAME</v>
      </c>
      <c r="L63" s="3" t="str">
        <f>VLOOKUP(J63,'LibSets constants'!$A$4:$C$1000,3,FALSE)</f>
        <v>Included in base game</v>
      </c>
    </row>
    <row r="64" spans="1:12" x14ac:dyDescent="0.25">
      <c r="A64" s="12">
        <v>223</v>
      </c>
      <c r="B64" s="5">
        <f>VLOOKUP(A64,'ESO dumped ZoneData'!$A$3:$D$9995,2,FALSE)</f>
        <v>61</v>
      </c>
      <c r="C64" s="5">
        <f>VLOOKUP(A64,'ESO dumped ZoneData'!$A$3:$D$9995,3,FALSE)</f>
        <v>3</v>
      </c>
      <c r="D64" s="3" t="str">
        <f>VLOOKUP(A64,'ESO dumped ZoneData'!$A$3:$D$9995,4,FALSE)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constants'!$A$4:$B$1000,2,FALSE)</f>
        <v>DLC_BASE_GAME</v>
      </c>
      <c r="L64" s="3" t="str">
        <f>VLOOKUP(J64,'LibSets constants'!$A$4:$C$1000,3,FALSE)</f>
        <v>Included in base game</v>
      </c>
    </row>
    <row r="65" spans="1:12" x14ac:dyDescent="0.25">
      <c r="A65" s="12">
        <v>224</v>
      </c>
      <c r="B65" s="5">
        <f>VLOOKUP(A65,'ESO dumped ZoneData'!$A$3:$D$9995,2,FALSE)</f>
        <v>62</v>
      </c>
      <c r="C65" s="5">
        <f>VLOOKUP(A65,'ESO dumped ZoneData'!$A$3:$D$9995,3,FALSE)</f>
        <v>20</v>
      </c>
      <c r="D65" s="3" t="str">
        <f>VLOOKUP(A65,'ESO dumped ZoneData'!$A$3:$D$9995,4,FALSE)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constants'!$A$4:$B$1000,2,FALSE)</f>
        <v>DLC_BASE_GAME</v>
      </c>
      <c r="L65" s="3" t="str">
        <f>VLOOKUP(J65,'LibSets constants'!$A$4:$C$1000,3,FALSE)</f>
        <v>Included in base game</v>
      </c>
    </row>
    <row r="66" spans="1:12" x14ac:dyDescent="0.25">
      <c r="A66" s="12">
        <v>227</v>
      </c>
      <c r="B66" s="5">
        <f>VLOOKUP(A66,'ESO dumped ZoneData'!$A$3:$D$9995,2,FALSE)</f>
        <v>63</v>
      </c>
      <c r="C66" s="5">
        <f>VLOOKUP(A66,'ESO dumped ZoneData'!$A$3:$D$9995,3,FALSE)</f>
        <v>92</v>
      </c>
      <c r="D66" s="3" t="str">
        <f>VLOOKUP(A66,'ESO dumped ZoneData'!$A$3:$D$9995,4,FALSE)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constants'!$A$4:$B$1000,2,FALSE)</f>
        <v>DLC_BASE_GAME</v>
      </c>
      <c r="L66" s="3" t="str">
        <f>VLOOKUP(J66,'LibSets constants'!$A$4:$C$1000,3,FALSE)</f>
        <v>Included in base game</v>
      </c>
    </row>
    <row r="67" spans="1:12" x14ac:dyDescent="0.25">
      <c r="A67" s="12">
        <v>228</v>
      </c>
      <c r="B67" s="5">
        <f>VLOOKUP(A67,'ESO dumped ZoneData'!$A$3:$D$9995,2,FALSE)</f>
        <v>64</v>
      </c>
      <c r="C67" s="5">
        <f>VLOOKUP(A67,'ESO dumped ZoneData'!$A$3:$D$9995,3,FALSE)</f>
        <v>92</v>
      </c>
      <c r="D67" s="3" t="str">
        <f>VLOOKUP(A67,'ESO dumped ZoneData'!$A$3:$D$9995,4,FALSE)</f>
        <v>Bangkorai Garrison</v>
      </c>
      <c r="E67" s="3" t="str">
        <f t="array" ref="E67">IF(OR(EXACT(A67,'ESO Dungeon constants'!$D$3:$D$987)),"X","")</f>
        <v/>
      </c>
      <c r="F67" s="3" t="str">
        <f t="shared" ref="F67:F130" si="4">IF(EXACT(A67,C67),"X","")</f>
        <v/>
      </c>
      <c r="G67" s="3" t="str">
        <f t="shared" ref="G67:G130" si="5">IF(A67&lt;&gt;C67,VLOOKUP(C67,$A$3:$D$9950,4,FALSE),"")</f>
        <v>Bangkorai</v>
      </c>
      <c r="H67" s="17">
        <f t="shared" ref="H67:H130" si="6">A67</f>
        <v>228</v>
      </c>
      <c r="I67" s="17">
        <f t="shared" ref="I67:I130" si="7">C67</f>
        <v>92</v>
      </c>
      <c r="J67">
        <v>0</v>
      </c>
      <c r="K67" s="3" t="str">
        <f>VLOOKUP(J67,'LibSets constants'!$A$4:$B$1000,2,FALSE)</f>
        <v>DLC_BASE_GAME</v>
      </c>
      <c r="L67" s="3" t="str">
        <f>VLOOKUP(J67,'LibSets constants'!$A$4:$C$1000,3,FALSE)</f>
        <v>Included in base game</v>
      </c>
    </row>
    <row r="68" spans="1:12" x14ac:dyDescent="0.25">
      <c r="A68" s="12">
        <v>229</v>
      </c>
      <c r="B68" s="5">
        <f>VLOOKUP(A68,'ESO dumped ZoneData'!$A$3:$D$9995,2,FALSE)</f>
        <v>65</v>
      </c>
      <c r="C68" s="5">
        <f>VLOOKUP(A68,'ESO dumped ZoneData'!$A$3:$D$9995,3,FALSE)</f>
        <v>92</v>
      </c>
      <c r="D68" s="3" t="str">
        <f>VLOOKUP(A68,'ESO dumped ZoneData'!$A$3:$D$9995,4,FALSE)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constants'!$A$4:$B$1000,2,FALSE)</f>
        <v>DLC_BASE_GAME</v>
      </c>
      <c r="L68" s="3" t="str">
        <f>VLOOKUP(J68,'LibSets constants'!$A$4:$C$1000,3,FALSE)</f>
        <v>Included in base game</v>
      </c>
    </row>
    <row r="69" spans="1:12" x14ac:dyDescent="0.25">
      <c r="A69" s="12">
        <v>231</v>
      </c>
      <c r="B69" s="5">
        <f>VLOOKUP(A69,'ESO dumped ZoneData'!$A$3:$D$9995,2,FALSE)</f>
        <v>66</v>
      </c>
      <c r="C69" s="5">
        <f>VLOOKUP(A69,'ESO dumped ZoneData'!$A$3:$D$9995,3,FALSE)</f>
        <v>92</v>
      </c>
      <c r="D69" s="3" t="str">
        <f>VLOOKUP(A69,'ESO dumped ZoneData'!$A$3:$D$9995,4,FALSE)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constants'!$A$4:$B$1000,2,FALSE)</f>
        <v>DLC_BASE_GAME</v>
      </c>
      <c r="L69" s="3" t="str">
        <f>VLOOKUP(J69,'LibSets constants'!$A$4:$C$1000,3,FALSE)</f>
        <v>Included in base game</v>
      </c>
    </row>
    <row r="70" spans="1:12" x14ac:dyDescent="0.25">
      <c r="A70" s="12">
        <v>232</v>
      </c>
      <c r="B70" s="5">
        <f>VLOOKUP(A70,'ESO dumped ZoneData'!$A$3:$D$9995,2,FALSE)</f>
        <v>67</v>
      </c>
      <c r="C70" s="5">
        <f>VLOOKUP(A70,'ESO dumped ZoneData'!$A$3:$D$9995,3,FALSE)</f>
        <v>117</v>
      </c>
      <c r="D70" s="3" t="str">
        <f>VLOOKUP(A70,'ESO dumped ZoneData'!$A$3:$D$9995,4,FALSE)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constants'!$A$4:$B$1000,2,FALSE)</f>
        <v>DLC_BASE_GAME</v>
      </c>
      <c r="L70" s="3" t="str">
        <f>VLOOKUP(J70,'LibSets constants'!$A$4:$C$1000,3,FALSE)</f>
        <v>Included in base game</v>
      </c>
    </row>
    <row r="71" spans="1:12" x14ac:dyDescent="0.25">
      <c r="A71" s="12">
        <v>233</v>
      </c>
      <c r="B71" s="5">
        <f>VLOOKUP(A71,'ESO dumped ZoneData'!$A$3:$D$9995,2,FALSE)</f>
        <v>68</v>
      </c>
      <c r="C71" s="5">
        <f>VLOOKUP(A71,'ESO dumped ZoneData'!$A$3:$D$9995,3,FALSE)</f>
        <v>117</v>
      </c>
      <c r="D71" s="3" t="str">
        <f>VLOOKUP(A71,'ESO dumped ZoneData'!$A$3:$D$9995,4,FALSE)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constants'!$A$4:$B$1000,2,FALSE)</f>
        <v>DLC_BASE_GAME</v>
      </c>
      <c r="L71" s="3" t="str">
        <f>VLOOKUP(J71,'LibSets constants'!$A$4:$C$1000,3,FALSE)</f>
        <v>Included in base game</v>
      </c>
    </row>
    <row r="72" spans="1:12" x14ac:dyDescent="0.25">
      <c r="A72" s="12">
        <v>234</v>
      </c>
      <c r="B72" s="5">
        <f>VLOOKUP(A72,'ESO dumped ZoneData'!$A$3:$D$9995,2,FALSE)</f>
        <v>69</v>
      </c>
      <c r="C72" s="5">
        <f>VLOOKUP(A72,'ESO dumped ZoneData'!$A$3:$D$9995,3,FALSE)</f>
        <v>117</v>
      </c>
      <c r="D72" s="3" t="str">
        <f>VLOOKUP(A72,'ESO dumped ZoneData'!$A$3:$D$9995,4,FALSE)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constants'!$A$4:$B$1000,2,FALSE)</f>
        <v>DLC_BASE_GAME</v>
      </c>
      <c r="L72" s="3" t="str">
        <f>VLOOKUP(J72,'LibSets constants'!$A$4:$C$1000,3,FALSE)</f>
        <v>Included in base game</v>
      </c>
    </row>
    <row r="73" spans="1:12" x14ac:dyDescent="0.25">
      <c r="A73" s="12">
        <v>235</v>
      </c>
      <c r="B73" s="5">
        <f>VLOOKUP(A73,'ESO dumped ZoneData'!$A$3:$D$9995,2,FALSE)</f>
        <v>70</v>
      </c>
      <c r="C73" s="5">
        <f>VLOOKUP(A73,'ESO dumped ZoneData'!$A$3:$D$9995,3,FALSE)</f>
        <v>117</v>
      </c>
      <c r="D73" s="3" t="str">
        <f>VLOOKUP(A73,'ESO dumped ZoneData'!$A$3:$D$9995,4,FALSE)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constants'!$A$4:$B$1000,2,FALSE)</f>
        <v>DLC_BASE_GAME</v>
      </c>
      <c r="L73" s="3" t="str">
        <f>VLOOKUP(J73,'LibSets constants'!$A$4:$C$1000,3,FALSE)</f>
        <v>Included in base game</v>
      </c>
    </row>
    <row r="74" spans="1:12" x14ac:dyDescent="0.25">
      <c r="A74" s="12">
        <v>236</v>
      </c>
      <c r="B74" s="5">
        <f>VLOOKUP(A74,'ESO dumped ZoneData'!$A$3:$D$9995,2,FALSE)</f>
        <v>71</v>
      </c>
      <c r="C74" s="5">
        <f>VLOOKUP(A74,'ESO dumped ZoneData'!$A$3:$D$9995,3,FALSE)</f>
        <v>117</v>
      </c>
      <c r="D74" s="44" t="str">
        <f>VLOOKUP(A74,'ESO dumped ZoneData'!$A$3:$D$9995,4,FALSE)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constants'!$A$4:$B$1000,2,FALSE)</f>
        <v>DLC_BASE_GAME</v>
      </c>
      <c r="L74" s="3" t="str">
        <f>VLOOKUP(J74,'LibSets constants'!$A$4:$C$1000,3,FALSE)</f>
        <v>Included in base game</v>
      </c>
    </row>
    <row r="75" spans="1:12" x14ac:dyDescent="0.25">
      <c r="A75" s="12">
        <v>237</v>
      </c>
      <c r="B75" s="5">
        <f>VLOOKUP(A75,'ESO dumped ZoneData'!$A$3:$D$9995,2,FALSE)</f>
        <v>72</v>
      </c>
      <c r="C75" s="5">
        <f>VLOOKUP(A75,'ESO dumped ZoneData'!$A$3:$D$9995,3,FALSE)</f>
        <v>104</v>
      </c>
      <c r="D75" s="3" t="str">
        <f>VLOOKUP(A75,'ESO dumped ZoneData'!$A$3:$D$9995,4,FALSE)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constants'!$A$4:$B$1000,2,FALSE)</f>
        <v>DLC_BASE_GAME</v>
      </c>
      <c r="L75" s="3" t="str">
        <f>VLOOKUP(J75,'LibSets constants'!$A$4:$C$1000,3,FALSE)</f>
        <v>Included in base game</v>
      </c>
    </row>
    <row r="76" spans="1:12" x14ac:dyDescent="0.25">
      <c r="A76" s="12">
        <v>238</v>
      </c>
      <c r="B76" s="5">
        <f>VLOOKUP(A76,'ESO dumped ZoneData'!$A$3:$D$9995,2,FALSE)</f>
        <v>73</v>
      </c>
      <c r="C76" s="5">
        <f>VLOOKUP(A76,'ESO dumped ZoneData'!$A$3:$D$9995,3,FALSE)</f>
        <v>104</v>
      </c>
      <c r="D76" s="3" t="str">
        <f>VLOOKUP(A76,'ESO dumped ZoneData'!$A$3:$D$9995,4,FALSE)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constants'!$A$4:$B$1000,2,FALSE)</f>
        <v>DLC_BASE_GAME</v>
      </c>
      <c r="L76" s="3" t="str">
        <f>VLOOKUP(J76,'LibSets constants'!$A$4:$C$1000,3,FALSE)</f>
        <v>Included in base game</v>
      </c>
    </row>
    <row r="77" spans="1:12" x14ac:dyDescent="0.25">
      <c r="A77" s="12">
        <v>239</v>
      </c>
      <c r="B77" s="5">
        <f>VLOOKUP(A77,'ESO dumped ZoneData'!$A$3:$D$9995,2,FALSE)</f>
        <v>74</v>
      </c>
      <c r="C77" s="5">
        <f>VLOOKUP(A77,'ESO dumped ZoneData'!$A$3:$D$9995,3,FALSE)</f>
        <v>104</v>
      </c>
      <c r="D77" s="3" t="str">
        <f>VLOOKUP(A77,'ESO dumped ZoneData'!$A$3:$D$9995,4,FALSE)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constants'!$A$4:$B$1000,2,FALSE)</f>
        <v>DLC_BASE_GAME</v>
      </c>
      <c r="L77" s="3" t="str">
        <f>VLOOKUP(J77,'LibSets constants'!$A$4:$C$1000,3,FALSE)</f>
        <v>Included in base game</v>
      </c>
    </row>
    <row r="78" spans="1:12" x14ac:dyDescent="0.25">
      <c r="A78" s="12">
        <v>241</v>
      </c>
      <c r="B78" s="5">
        <f>VLOOKUP(A78,'ESO dumped ZoneData'!$A$3:$D$9995,2,FALSE)</f>
        <v>75</v>
      </c>
      <c r="C78" s="5">
        <f>VLOOKUP(A78,'ESO dumped ZoneData'!$A$3:$D$9995,3,FALSE)</f>
        <v>41</v>
      </c>
      <c r="D78" s="3" t="str">
        <f>VLOOKUP(A78,'ESO dumped ZoneData'!$A$3:$D$9995,4,FALSE)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constants'!$A$4:$B$1000,2,FALSE)</f>
        <v>DLC_BASE_GAME</v>
      </c>
      <c r="L78" s="3" t="str">
        <f>VLOOKUP(J78,'LibSets constants'!$A$4:$C$1000,3,FALSE)</f>
        <v>Included in base game</v>
      </c>
    </row>
    <row r="79" spans="1:12" x14ac:dyDescent="0.25">
      <c r="A79" s="12">
        <v>242</v>
      </c>
      <c r="B79" s="5">
        <f>VLOOKUP(A79,'ESO dumped ZoneData'!$A$3:$D$9995,2,FALSE)</f>
        <v>76</v>
      </c>
      <c r="C79" s="5">
        <f>VLOOKUP(A79,'ESO dumped ZoneData'!$A$3:$D$9995,3,FALSE)</f>
        <v>41</v>
      </c>
      <c r="D79" s="3" t="str">
        <f>VLOOKUP(A79,'ESO dumped ZoneData'!$A$3:$D$9995,4,FALSE)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constants'!$A$4:$B$1000,2,FALSE)</f>
        <v>DLC_BASE_GAME</v>
      </c>
      <c r="L79" s="3" t="str">
        <f>VLOOKUP(J79,'LibSets constants'!$A$4:$C$1000,3,FALSE)</f>
        <v>Included in base game</v>
      </c>
    </row>
    <row r="80" spans="1:12" x14ac:dyDescent="0.25">
      <c r="A80" s="12">
        <v>243</v>
      </c>
      <c r="B80" s="5">
        <f>VLOOKUP(A80,'ESO dumped ZoneData'!$A$3:$D$9995,2,FALSE)</f>
        <v>77</v>
      </c>
      <c r="C80" s="5">
        <f>VLOOKUP(A80,'ESO dumped ZoneData'!$A$3:$D$9995,3,FALSE)</f>
        <v>41</v>
      </c>
      <c r="D80" s="3" t="str">
        <f>VLOOKUP(A80,'ESO dumped ZoneData'!$A$3:$D$9995,4,FALSE)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constants'!$A$4:$B$1000,2,FALSE)</f>
        <v>DLC_BASE_GAME</v>
      </c>
      <c r="L80" s="3" t="str">
        <f>VLOOKUP(J80,'LibSets constants'!$A$4:$C$1000,3,FALSE)</f>
        <v>Included in base game</v>
      </c>
    </row>
    <row r="81" spans="1:12" x14ac:dyDescent="0.25">
      <c r="A81" s="12">
        <v>245</v>
      </c>
      <c r="B81" s="5">
        <f>VLOOKUP(A81,'ESO dumped ZoneData'!$A$3:$D$9995,2,FALSE)</f>
        <v>78</v>
      </c>
      <c r="C81" s="5">
        <f>VLOOKUP(A81,'ESO dumped ZoneData'!$A$3:$D$9995,3,FALSE)</f>
        <v>41</v>
      </c>
      <c r="D81" s="3" t="str">
        <f>VLOOKUP(A81,'ESO dumped ZoneData'!$A$3:$D$9995,4,FALSE)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constants'!$A$4:$B$1000,2,FALSE)</f>
        <v>DLC_BASE_GAME</v>
      </c>
      <c r="L81" s="3" t="str">
        <f>VLOOKUP(J81,'LibSets constants'!$A$4:$C$1000,3,FALSE)</f>
        <v>Included in base game</v>
      </c>
    </row>
    <row r="82" spans="1:12" x14ac:dyDescent="0.25">
      <c r="A82" s="12">
        <v>246</v>
      </c>
      <c r="B82" s="5">
        <f>VLOOKUP(A82,'ESO dumped ZoneData'!$A$3:$D$9995,2,FALSE)</f>
        <v>79</v>
      </c>
      <c r="C82" s="5">
        <f>VLOOKUP(A82,'ESO dumped ZoneData'!$A$3:$D$9995,3,FALSE)</f>
        <v>41</v>
      </c>
      <c r="D82" s="3" t="str">
        <f>VLOOKUP(A82,'ESO dumped ZoneData'!$A$3:$D$9995,4,FALSE)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constants'!$A$4:$B$1000,2,FALSE)</f>
        <v>DLC_BASE_GAME</v>
      </c>
      <c r="L82" s="3" t="str">
        <f>VLOOKUP(J82,'LibSets constants'!$A$4:$C$1000,3,FALSE)</f>
        <v>Included in base game</v>
      </c>
    </row>
    <row r="83" spans="1:12" x14ac:dyDescent="0.25">
      <c r="A83" s="12">
        <v>247</v>
      </c>
      <c r="B83" s="5">
        <f>VLOOKUP(A83,'ESO dumped ZoneData'!$A$3:$D$9995,2,FALSE)</f>
        <v>80</v>
      </c>
      <c r="C83" s="5">
        <f>VLOOKUP(A83,'ESO dumped ZoneData'!$A$3:$D$9995,3,FALSE)</f>
        <v>41</v>
      </c>
      <c r="D83" s="3" t="str">
        <f>VLOOKUP(A83,'ESO dumped ZoneData'!$A$3:$D$9995,4,FALSE)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constants'!$A$4:$B$1000,2,FALSE)</f>
        <v>DLC_BASE_GAME</v>
      </c>
      <c r="L83" s="3" t="str">
        <f>VLOOKUP(J83,'LibSets constants'!$A$4:$C$1000,3,FALSE)</f>
        <v>Included in base game</v>
      </c>
    </row>
    <row r="84" spans="1:12" x14ac:dyDescent="0.25">
      <c r="A84" s="12">
        <v>248</v>
      </c>
      <c r="B84" s="5">
        <f>VLOOKUP(A84,'ESO dumped ZoneData'!$A$3:$D$9995,2,FALSE)</f>
        <v>81</v>
      </c>
      <c r="C84" s="5">
        <f>VLOOKUP(A84,'ESO dumped ZoneData'!$A$3:$D$9995,3,FALSE)</f>
        <v>57</v>
      </c>
      <c r="D84" s="3" t="str">
        <f>VLOOKUP(A84,'ESO dumped ZoneData'!$A$3:$D$9995,4,FALSE)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constants'!$A$4:$B$1000,2,FALSE)</f>
        <v>DLC_BASE_GAME</v>
      </c>
      <c r="L84" s="3" t="str">
        <f>VLOOKUP(J84,'LibSets constants'!$A$4:$C$1000,3,FALSE)</f>
        <v>Included in base game</v>
      </c>
    </row>
    <row r="85" spans="1:12" x14ac:dyDescent="0.25">
      <c r="A85" s="12">
        <v>249</v>
      </c>
      <c r="B85" s="5">
        <f>VLOOKUP(A85,'ESO dumped ZoneData'!$A$3:$D$9995,2,FALSE)</f>
        <v>82</v>
      </c>
      <c r="C85" s="5">
        <f>VLOOKUP(A85,'ESO dumped ZoneData'!$A$3:$D$9995,3,FALSE)</f>
        <v>57</v>
      </c>
      <c r="D85" s="3" t="str">
        <f>VLOOKUP(A85,'ESO dumped ZoneData'!$A$3:$D$9995,4,FALSE)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constants'!$A$4:$B$1000,2,FALSE)</f>
        <v>DLC_BASE_GAME</v>
      </c>
      <c r="L85" s="3" t="str">
        <f>VLOOKUP(J85,'LibSets constants'!$A$4:$C$1000,3,FALSE)</f>
        <v>Included in base game</v>
      </c>
    </row>
    <row r="86" spans="1:12" x14ac:dyDescent="0.25">
      <c r="A86" s="12">
        <v>250</v>
      </c>
      <c r="B86" s="5">
        <f>VLOOKUP(A86,'ESO dumped ZoneData'!$A$3:$D$9995,2,FALSE)</f>
        <v>83</v>
      </c>
      <c r="C86" s="5">
        <f>VLOOKUP(A86,'ESO dumped ZoneData'!$A$3:$D$9995,3,FALSE)</f>
        <v>57</v>
      </c>
      <c r="D86" s="3" t="str">
        <f>VLOOKUP(A86,'ESO dumped ZoneData'!$A$3:$D$9995,4,FALSE)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constants'!$A$4:$B$1000,2,FALSE)</f>
        <v>DLC_BASE_GAME</v>
      </c>
      <c r="L86" s="3" t="str">
        <f>VLOOKUP(J86,'LibSets constants'!$A$4:$C$1000,3,FALSE)</f>
        <v>Included in base game</v>
      </c>
    </row>
    <row r="87" spans="1:12" x14ac:dyDescent="0.25">
      <c r="A87" s="12">
        <v>252</v>
      </c>
      <c r="B87" s="5">
        <f>VLOOKUP(A87,'ESO dumped ZoneData'!$A$3:$D$9995,2,FALSE)</f>
        <v>84</v>
      </c>
      <c r="C87" s="5">
        <f>VLOOKUP(A87,'ESO dumped ZoneData'!$A$3:$D$9995,3,FALSE)</f>
        <v>57</v>
      </c>
      <c r="D87" s="3" t="str">
        <f>VLOOKUP(A87,'ESO dumped ZoneData'!$A$3:$D$9995,4,FALSE)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constants'!$A$4:$B$1000,2,FALSE)</f>
        <v>DLC_BASE_GAME</v>
      </c>
      <c r="L87" s="3" t="str">
        <f>VLOOKUP(J87,'LibSets constants'!$A$4:$C$1000,3,FALSE)</f>
        <v>Included in base game</v>
      </c>
    </row>
    <row r="88" spans="1:12" x14ac:dyDescent="0.25">
      <c r="A88" s="12">
        <v>253</v>
      </c>
      <c r="B88" s="5">
        <f>VLOOKUP(A88,'ESO dumped ZoneData'!$A$3:$D$9995,2,FALSE)</f>
        <v>85</v>
      </c>
      <c r="C88" s="5">
        <f>VLOOKUP(A88,'ESO dumped ZoneData'!$A$3:$D$9995,3,FALSE)</f>
        <v>57</v>
      </c>
      <c r="D88" s="3" t="str">
        <f>VLOOKUP(A88,'ESO dumped ZoneData'!$A$3:$D$9995,4,FALSE)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constants'!$A$4:$B$1000,2,FALSE)</f>
        <v>DLC_BASE_GAME</v>
      </c>
      <c r="L88" s="3" t="str">
        <f>VLOOKUP(J88,'LibSets constants'!$A$4:$C$1000,3,FALSE)</f>
        <v>Included in base game</v>
      </c>
    </row>
    <row r="89" spans="1:12" x14ac:dyDescent="0.25">
      <c r="A89" s="12">
        <v>254</v>
      </c>
      <c r="B89" s="5">
        <f>VLOOKUP(A89,'ESO dumped ZoneData'!$A$3:$D$9995,2,FALSE)</f>
        <v>86</v>
      </c>
      <c r="C89" s="5">
        <f>VLOOKUP(A89,'ESO dumped ZoneData'!$A$3:$D$9995,3,FALSE)</f>
        <v>57</v>
      </c>
      <c r="D89" s="3" t="str">
        <f>VLOOKUP(A89,'ESO dumped ZoneData'!$A$3:$D$9995,4,FALSE)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constants'!$A$4:$B$1000,2,FALSE)</f>
        <v>DLC_BASE_GAME</v>
      </c>
      <c r="L89" s="3" t="str">
        <f>VLOOKUP(J89,'LibSets constants'!$A$4:$C$1000,3,FALSE)</f>
        <v>Included in base game</v>
      </c>
    </row>
    <row r="90" spans="1:12" x14ac:dyDescent="0.25">
      <c r="A90" s="12">
        <v>255</v>
      </c>
      <c r="B90" s="5">
        <f>VLOOKUP(A90,'ESO dumped ZoneData'!$A$3:$D$9995,2,FALSE)</f>
        <v>87</v>
      </c>
      <c r="C90" s="5">
        <f>VLOOKUP(A90,'ESO dumped ZoneData'!$A$3:$D$9995,3,FALSE)</f>
        <v>57</v>
      </c>
      <c r="D90" s="3" t="str">
        <f>VLOOKUP(A90,'ESO dumped ZoneData'!$A$3:$D$9995,4,FALSE)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constants'!$A$4:$B$1000,2,FALSE)</f>
        <v>DLC_BASE_GAME</v>
      </c>
      <c r="L90" s="3" t="str">
        <f>VLOOKUP(J90,'LibSets constants'!$A$4:$C$1000,3,FALSE)</f>
        <v>Included in base game</v>
      </c>
    </row>
    <row r="91" spans="1:12" x14ac:dyDescent="0.25">
      <c r="A91" s="12">
        <v>256</v>
      </c>
      <c r="B91" s="5">
        <f>VLOOKUP(A91,'ESO dumped ZoneData'!$A$3:$D$9995,2,FALSE)</f>
        <v>88</v>
      </c>
      <c r="C91" s="5">
        <f>VLOOKUP(A91,'ESO dumped ZoneData'!$A$3:$D$9995,3,FALSE)</f>
        <v>3</v>
      </c>
      <c r="D91" s="3" t="str">
        <f>VLOOKUP(A91,'ESO dumped ZoneData'!$A$3:$D$9995,4,FALSE)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constants'!$A$4:$B$1000,2,FALSE)</f>
        <v>DLC_BASE_GAME</v>
      </c>
      <c r="L91" s="3" t="str">
        <f>VLOOKUP(J91,'LibSets constants'!$A$4:$C$1000,3,FALSE)</f>
        <v>Included in base game</v>
      </c>
    </row>
    <row r="92" spans="1:12" x14ac:dyDescent="0.25">
      <c r="A92" s="12">
        <v>257</v>
      </c>
      <c r="B92" s="5">
        <f>VLOOKUP(A92,'ESO dumped ZoneData'!$A$3:$D$9995,2,FALSE)</f>
        <v>89</v>
      </c>
      <c r="C92" s="5">
        <f>VLOOKUP(A92,'ESO dumped ZoneData'!$A$3:$D$9995,3,FALSE)</f>
        <v>103</v>
      </c>
      <c r="D92" s="3" t="str">
        <f>VLOOKUP(A92,'ESO dumped ZoneData'!$A$3:$D$9995,4,FALSE)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constants'!$A$4:$B$1000,2,FALSE)</f>
        <v>DLC_BASE_GAME</v>
      </c>
      <c r="L92" s="3" t="str">
        <f>VLOOKUP(J92,'LibSets constants'!$A$4:$C$1000,3,FALSE)</f>
        <v>Included in base game</v>
      </c>
    </row>
    <row r="93" spans="1:12" x14ac:dyDescent="0.25">
      <c r="A93" s="12">
        <v>258</v>
      </c>
      <c r="B93" s="5">
        <f>VLOOKUP(A93,'ESO dumped ZoneData'!$A$3:$D$9995,2,FALSE)</f>
        <v>90</v>
      </c>
      <c r="C93" s="5">
        <f>VLOOKUP(A93,'ESO dumped ZoneData'!$A$3:$D$9995,3,FALSE)</f>
        <v>103</v>
      </c>
      <c r="D93" s="3" t="str">
        <f>VLOOKUP(A93,'ESO dumped ZoneData'!$A$3:$D$9995,4,FALSE)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constants'!$A$4:$B$1000,2,FALSE)</f>
        <v>DLC_BASE_GAME</v>
      </c>
      <c r="L93" s="3" t="str">
        <f>VLOOKUP(J93,'LibSets constants'!$A$4:$C$1000,3,FALSE)</f>
        <v>Included in base game</v>
      </c>
    </row>
    <row r="94" spans="1:12" x14ac:dyDescent="0.25">
      <c r="A94" s="12">
        <v>259</v>
      </c>
      <c r="B94" s="5">
        <f>VLOOKUP(A94,'ESO dumped ZoneData'!$A$3:$D$9995,2,FALSE)</f>
        <v>91</v>
      </c>
      <c r="C94" s="5">
        <f>VLOOKUP(A94,'ESO dumped ZoneData'!$A$3:$D$9995,3,FALSE)</f>
        <v>103</v>
      </c>
      <c r="D94" s="3" t="str">
        <f>VLOOKUP(A94,'ESO dumped ZoneData'!$A$3:$D$9995,4,FALSE)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constants'!$A$4:$B$1000,2,FALSE)</f>
        <v>DLC_BASE_GAME</v>
      </c>
      <c r="L94" s="3" t="str">
        <f>VLOOKUP(J94,'LibSets constants'!$A$4:$C$1000,3,FALSE)</f>
        <v>Included in base game</v>
      </c>
    </row>
    <row r="95" spans="1:12" x14ac:dyDescent="0.25">
      <c r="A95" s="12">
        <v>260</v>
      </c>
      <c r="B95" s="5">
        <f>VLOOKUP(A95,'ESO dumped ZoneData'!$A$3:$D$9995,2,FALSE)</f>
        <v>92</v>
      </c>
      <c r="C95" s="5">
        <f>VLOOKUP(A95,'ESO dumped ZoneData'!$A$3:$D$9995,3,FALSE)</f>
        <v>101</v>
      </c>
      <c r="D95" s="3" t="str">
        <f>VLOOKUP(A95,'ESO dumped ZoneData'!$A$3:$D$9995,4,FALSE)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constants'!$A$4:$B$1000,2,FALSE)</f>
        <v>DLC_BASE_GAME</v>
      </c>
      <c r="L95" s="3" t="str">
        <f>VLOOKUP(J95,'LibSets constants'!$A$4:$C$1000,3,FALSE)</f>
        <v>Included in base game</v>
      </c>
    </row>
    <row r="96" spans="1:12" x14ac:dyDescent="0.25">
      <c r="A96" s="12">
        <v>261</v>
      </c>
      <c r="B96" s="5">
        <f>VLOOKUP(A96,'ESO dumped ZoneData'!$A$3:$D$9995,2,FALSE)</f>
        <v>93</v>
      </c>
      <c r="C96" s="5">
        <f>VLOOKUP(A96,'ESO dumped ZoneData'!$A$3:$D$9995,3,FALSE)</f>
        <v>101</v>
      </c>
      <c r="D96" s="3" t="str">
        <f>VLOOKUP(A96,'ESO dumped ZoneData'!$A$3:$D$9995,4,FALSE)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constants'!$A$4:$B$1000,2,FALSE)</f>
        <v>DLC_BASE_GAME</v>
      </c>
      <c r="L96" s="3" t="str">
        <f>VLOOKUP(J96,'LibSets constants'!$A$4:$C$1000,3,FALSE)</f>
        <v>Included in base game</v>
      </c>
    </row>
    <row r="97" spans="1:12" x14ac:dyDescent="0.25">
      <c r="A97" s="12">
        <v>262</v>
      </c>
      <c r="B97" s="5">
        <f>VLOOKUP(A97,'ESO dumped ZoneData'!$A$3:$D$9995,2,FALSE)</f>
        <v>94</v>
      </c>
      <c r="C97" s="5">
        <f>VLOOKUP(A97,'ESO dumped ZoneData'!$A$3:$D$9995,3,FALSE)</f>
        <v>101</v>
      </c>
      <c r="D97" s="44" t="str">
        <f>VLOOKUP(A97,'ESO dumped ZoneData'!$A$3:$D$9995,4,FALSE)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constants'!$A$4:$B$1000,2,FALSE)</f>
        <v>DLC_BASE_GAME</v>
      </c>
      <c r="L97" s="3" t="str">
        <f>VLOOKUP(J97,'LibSets constants'!$A$4:$C$1000,3,FALSE)</f>
        <v>Included in base game</v>
      </c>
    </row>
    <row r="98" spans="1:12" x14ac:dyDescent="0.25">
      <c r="A98" s="12">
        <v>263</v>
      </c>
      <c r="B98" s="5">
        <f>VLOOKUP(A98,'ESO dumped ZoneData'!$A$3:$D$9995,2,FALSE)</f>
        <v>95</v>
      </c>
      <c r="C98" s="5">
        <f>VLOOKUP(A98,'ESO dumped ZoneData'!$A$3:$D$9995,3,FALSE)</f>
        <v>101</v>
      </c>
      <c r="D98" s="3" t="str">
        <f>VLOOKUP(A98,'ESO dumped ZoneData'!$A$3:$D$9995,4,FALSE)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constants'!$A$4:$B$1000,2,FALSE)</f>
        <v>DLC_BASE_GAME</v>
      </c>
      <c r="L98" s="3" t="str">
        <f>VLOOKUP(J98,'LibSets constants'!$A$4:$C$1000,3,FALSE)</f>
        <v>Included in base game</v>
      </c>
    </row>
    <row r="99" spans="1:12" x14ac:dyDescent="0.25">
      <c r="A99" s="12">
        <v>264</v>
      </c>
      <c r="B99" s="5">
        <f>VLOOKUP(A99,'ESO dumped ZoneData'!$A$3:$D$9995,2,FALSE)</f>
        <v>96</v>
      </c>
      <c r="C99" s="5">
        <f>VLOOKUP(A99,'ESO dumped ZoneData'!$A$3:$D$9995,3,FALSE)</f>
        <v>101</v>
      </c>
      <c r="D99" s="3" t="str">
        <f>VLOOKUP(A99,'ESO dumped ZoneData'!$A$3:$D$9995,4,FALSE)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constants'!$A$4:$B$1000,2,FALSE)</f>
        <v>DLC_BASE_GAME</v>
      </c>
      <c r="L99" s="3" t="str">
        <f>VLOOKUP(J99,'LibSets constants'!$A$4:$C$1000,3,FALSE)</f>
        <v>Included in base game</v>
      </c>
    </row>
    <row r="100" spans="1:12" x14ac:dyDescent="0.25">
      <c r="A100" s="12">
        <v>265</v>
      </c>
      <c r="B100" s="5">
        <f>VLOOKUP(A100,'ESO dumped ZoneData'!$A$3:$D$9995,2,FALSE)</f>
        <v>97</v>
      </c>
      <c r="C100" s="5">
        <f>VLOOKUP(A100,'ESO dumped ZoneData'!$A$3:$D$9995,3,FALSE)</f>
        <v>101</v>
      </c>
      <c r="D100" s="3" t="str">
        <f>VLOOKUP(A100,'ESO dumped ZoneData'!$A$3:$D$9995,4,FALSE)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constants'!$A$4:$B$1000,2,FALSE)</f>
        <v>DLC_BASE_GAME</v>
      </c>
      <c r="L100" s="3" t="str">
        <f>VLOOKUP(J100,'LibSets constants'!$A$4:$C$1000,3,FALSE)</f>
        <v>Included in base game</v>
      </c>
    </row>
    <row r="101" spans="1:12" x14ac:dyDescent="0.25">
      <c r="A101" s="12">
        <v>266</v>
      </c>
      <c r="B101" s="5">
        <f>VLOOKUP(A101,'ESO dumped ZoneData'!$A$3:$D$9995,2,FALSE)</f>
        <v>98</v>
      </c>
      <c r="C101" s="5">
        <f>VLOOKUP(A101,'ESO dumped ZoneData'!$A$3:$D$9995,3,FALSE)</f>
        <v>101</v>
      </c>
      <c r="D101" s="3" t="str">
        <f>VLOOKUP(A101,'ESO dumped ZoneData'!$A$3:$D$9995,4,FALSE)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constants'!$A$4:$B$1000,2,FALSE)</f>
        <v>DLC_BASE_GAME</v>
      </c>
      <c r="L101" s="3" t="str">
        <f>VLOOKUP(J101,'LibSets constants'!$A$4:$C$1000,3,FALSE)</f>
        <v>Included in base game</v>
      </c>
    </row>
    <row r="102" spans="1:12" x14ac:dyDescent="0.25">
      <c r="A102" s="12">
        <v>267</v>
      </c>
      <c r="B102" s="5">
        <f>VLOOKUP(A102,'ESO dumped ZoneData'!$A$3:$D$9995,2,FALSE)</f>
        <v>99</v>
      </c>
      <c r="C102" s="5">
        <f>VLOOKUP(A102,'ESO dumped ZoneData'!$A$3:$D$9995,3,FALSE)</f>
        <v>267</v>
      </c>
      <c r="D102" s="3" t="str">
        <f>VLOOKUP(A102,'ESO dumped ZoneData'!$A$3:$D$9995,4,FALSE)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constants'!$A$4:$B$1000,2,FALSE)</f>
        <v>DLC_BASE_GAME</v>
      </c>
      <c r="L102" s="3" t="str">
        <f>VLOOKUP(J102,'LibSets constants'!$A$4:$C$1000,3,FALSE)</f>
        <v>Included in base game</v>
      </c>
    </row>
    <row r="103" spans="1:12" x14ac:dyDescent="0.25">
      <c r="A103" s="12">
        <v>268</v>
      </c>
      <c r="B103" s="5">
        <f>VLOOKUP(A103,'ESO dumped ZoneData'!$A$3:$D$9995,2,FALSE)</f>
        <v>100</v>
      </c>
      <c r="C103" s="5">
        <f>VLOOKUP(A103,'ESO dumped ZoneData'!$A$3:$D$9995,3,FALSE)</f>
        <v>58</v>
      </c>
      <c r="D103" s="3" t="str">
        <f>VLOOKUP(A103,'ESO dumped ZoneData'!$A$3:$D$9995,4,FALSE)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constants'!$A$4:$B$1000,2,FALSE)</f>
        <v>DLC_BASE_GAME</v>
      </c>
      <c r="L103" s="3" t="str">
        <f>VLOOKUP(J103,'LibSets constants'!$A$4:$C$1000,3,FALSE)</f>
        <v>Included in base game</v>
      </c>
    </row>
    <row r="104" spans="1:12" x14ac:dyDescent="0.25">
      <c r="A104" s="12">
        <v>269</v>
      </c>
      <c r="B104" s="5">
        <f>VLOOKUP(A104,'ESO dumped ZoneData'!$A$3:$D$9995,2,FALSE)</f>
        <v>101</v>
      </c>
      <c r="C104" s="5">
        <f>VLOOKUP(A104,'ESO dumped ZoneData'!$A$3:$D$9995,3,FALSE)</f>
        <v>58</v>
      </c>
      <c r="D104" s="3" t="str">
        <f>VLOOKUP(A104,'ESO dumped ZoneData'!$A$3:$D$9995,4,FALSE)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constants'!$A$4:$B$1000,2,FALSE)</f>
        <v>DLC_BASE_GAME</v>
      </c>
      <c r="L104" s="3" t="str">
        <f>VLOOKUP(J104,'LibSets constants'!$A$4:$C$1000,3,FALSE)</f>
        <v>Included in base game</v>
      </c>
    </row>
    <row r="105" spans="1:12" x14ac:dyDescent="0.25">
      <c r="A105" s="12">
        <v>270</v>
      </c>
      <c r="B105" s="5">
        <f>VLOOKUP(A105,'ESO dumped ZoneData'!$A$3:$D$9995,2,FALSE)</f>
        <v>102</v>
      </c>
      <c r="C105" s="5">
        <f>VLOOKUP(A105,'ESO dumped ZoneData'!$A$3:$D$9995,3,FALSE)</f>
        <v>117</v>
      </c>
      <c r="D105" s="3" t="str">
        <f>VLOOKUP(A105,'ESO dumped ZoneData'!$A$3:$D$9995,4,FALSE)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constants'!$A$4:$B$1000,2,FALSE)</f>
        <v>DLC_BASE_GAME</v>
      </c>
      <c r="L105" s="3" t="str">
        <f>VLOOKUP(J105,'LibSets constants'!$A$4:$C$1000,3,FALSE)</f>
        <v>Included in base game</v>
      </c>
    </row>
    <row r="106" spans="1:12" x14ac:dyDescent="0.25">
      <c r="A106" s="12">
        <v>271</v>
      </c>
      <c r="B106" s="5">
        <f>VLOOKUP(A106,'ESO dumped ZoneData'!$A$3:$D$9995,2,FALSE)</f>
        <v>103</v>
      </c>
      <c r="C106" s="5">
        <f>VLOOKUP(A106,'ESO dumped ZoneData'!$A$3:$D$9995,3,FALSE)</f>
        <v>117</v>
      </c>
      <c r="D106" s="3" t="str">
        <f>VLOOKUP(A106,'ESO dumped ZoneData'!$A$3:$D$9995,4,FALSE)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constants'!$A$4:$B$1000,2,FALSE)</f>
        <v>DLC_BASE_GAME</v>
      </c>
      <c r="L106" s="3" t="str">
        <f>VLOOKUP(J106,'LibSets constants'!$A$4:$C$1000,3,FALSE)</f>
        <v>Included in base game</v>
      </c>
    </row>
    <row r="107" spans="1:12" x14ac:dyDescent="0.25">
      <c r="A107" s="12">
        <v>272</v>
      </c>
      <c r="B107" s="5">
        <f>VLOOKUP(A107,'ESO dumped ZoneData'!$A$3:$D$9995,2,FALSE)</f>
        <v>104</v>
      </c>
      <c r="C107" s="5">
        <f>VLOOKUP(A107,'ESO dumped ZoneData'!$A$3:$D$9995,3,FALSE)</f>
        <v>117</v>
      </c>
      <c r="D107" s="3" t="str">
        <f>VLOOKUP(A107,'ESO dumped ZoneData'!$A$3:$D$9995,4,FALSE)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constants'!$A$4:$B$1000,2,FALSE)</f>
        <v>DLC_BASE_GAME</v>
      </c>
      <c r="L107" s="3" t="str">
        <f>VLOOKUP(J107,'LibSets constants'!$A$4:$C$1000,3,FALSE)</f>
        <v>Included in base game</v>
      </c>
    </row>
    <row r="108" spans="1:12" x14ac:dyDescent="0.25">
      <c r="A108" s="12">
        <v>273</v>
      </c>
      <c r="B108" s="5">
        <f>VLOOKUP(A108,'ESO dumped ZoneData'!$A$3:$D$9995,2,FALSE)</f>
        <v>105</v>
      </c>
      <c r="C108" s="5">
        <f>VLOOKUP(A108,'ESO dumped ZoneData'!$A$3:$D$9995,3,FALSE)</f>
        <v>117</v>
      </c>
      <c r="D108" s="3" t="str">
        <f>VLOOKUP(A108,'ESO dumped ZoneData'!$A$3:$D$9995,4,FALSE)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constants'!$A$4:$B$1000,2,FALSE)</f>
        <v>DLC_BASE_GAME</v>
      </c>
      <c r="L108" s="3" t="str">
        <f>VLOOKUP(J108,'LibSets constants'!$A$4:$C$1000,3,FALSE)</f>
        <v>Included in base game</v>
      </c>
    </row>
    <row r="109" spans="1:12" x14ac:dyDescent="0.25">
      <c r="A109" s="12">
        <v>274</v>
      </c>
      <c r="B109" s="5">
        <f>VLOOKUP(A109,'ESO dumped ZoneData'!$A$3:$D$9995,2,FALSE)</f>
        <v>106</v>
      </c>
      <c r="C109" s="5">
        <f>VLOOKUP(A109,'ESO dumped ZoneData'!$A$3:$D$9995,3,FALSE)</f>
        <v>117</v>
      </c>
      <c r="D109" s="3" t="str">
        <f>VLOOKUP(A109,'ESO dumped ZoneData'!$A$3:$D$9995,4,FALSE)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constants'!$A$4:$B$1000,2,FALSE)</f>
        <v>DLC_BASE_GAME</v>
      </c>
      <c r="L109" s="3" t="str">
        <f>VLOOKUP(J109,'LibSets constants'!$A$4:$C$1000,3,FALSE)</f>
        <v>Included in base game</v>
      </c>
    </row>
    <row r="110" spans="1:12" x14ac:dyDescent="0.25">
      <c r="A110" s="12">
        <v>275</v>
      </c>
      <c r="B110" s="5">
        <f>VLOOKUP(A110,'ESO dumped ZoneData'!$A$3:$D$9995,2,FALSE)</f>
        <v>107</v>
      </c>
      <c r="C110" s="5">
        <f>VLOOKUP(A110,'ESO dumped ZoneData'!$A$3:$D$9995,3,FALSE)</f>
        <v>117</v>
      </c>
      <c r="D110" s="3" t="str">
        <f>VLOOKUP(A110,'ESO dumped ZoneData'!$A$3:$D$9995,4,FALSE)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constants'!$A$4:$B$1000,2,FALSE)</f>
        <v>DLC_BASE_GAME</v>
      </c>
      <c r="L110" s="3" t="str">
        <f>VLOOKUP(J110,'LibSets constants'!$A$4:$C$1000,3,FALSE)</f>
        <v>Included in base game</v>
      </c>
    </row>
    <row r="111" spans="1:12" x14ac:dyDescent="0.25">
      <c r="A111" s="12">
        <v>279</v>
      </c>
      <c r="B111" s="5">
        <f>VLOOKUP(A111,'ESO dumped ZoneData'!$A$3:$D$9995,2,FALSE)</f>
        <v>108</v>
      </c>
      <c r="C111" s="5">
        <f>VLOOKUP(A111,'ESO dumped ZoneData'!$A$3:$D$9995,3,FALSE)</f>
        <v>279</v>
      </c>
      <c r="D111" s="3" t="str">
        <f>VLOOKUP(A111,'ESO dumped ZoneData'!$A$3:$D$9995,4,FALSE)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constants'!$A$4:$B$1000,2,FALSE)</f>
        <v>DLC_BASE_GAME</v>
      </c>
      <c r="L111" s="3" t="str">
        <f>VLOOKUP(J111,'LibSets constants'!$A$4:$C$1000,3,FALSE)</f>
        <v>Included in base game</v>
      </c>
    </row>
    <row r="112" spans="1:12" x14ac:dyDescent="0.25">
      <c r="A112" s="12">
        <v>280</v>
      </c>
      <c r="B112" s="5">
        <f>VLOOKUP(A112,'ESO dumped ZoneData'!$A$3:$D$9995,2,FALSE)</f>
        <v>109</v>
      </c>
      <c r="C112" s="5">
        <f>VLOOKUP(A112,'ESO dumped ZoneData'!$A$3:$D$9995,3,FALSE)</f>
        <v>280</v>
      </c>
      <c r="D112" s="3" t="str">
        <f>VLOOKUP(A112,'ESO dumped ZoneData'!$A$3:$D$9995,4,FALSE)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constants'!$A$4:$B$1000,2,FALSE)</f>
        <v>DLC_BASE_GAME</v>
      </c>
      <c r="L112" s="3" t="str">
        <f>VLOOKUP(J112,'LibSets constants'!$A$4:$C$1000,3,FALSE)</f>
        <v>Included in base game</v>
      </c>
    </row>
    <row r="113" spans="1:12" x14ac:dyDescent="0.25">
      <c r="A113" s="12">
        <v>281</v>
      </c>
      <c r="B113" s="5">
        <f>VLOOKUP(A113,'ESO dumped ZoneData'!$A$3:$D$9995,2,FALSE)</f>
        <v>110</v>
      </c>
      <c r="C113" s="5">
        <f>VLOOKUP(A113,'ESO dumped ZoneData'!$A$3:$D$9995,3,FALSE)</f>
        <v>281</v>
      </c>
      <c r="D113" s="3" t="str">
        <f>VLOOKUP(A113,'ESO dumped ZoneData'!$A$3:$D$9995,4,FALSE)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constants'!$A$4:$B$1000,2,FALSE)</f>
        <v>DLC_BASE_GAME</v>
      </c>
      <c r="L113" s="3" t="str">
        <f>VLOOKUP(J113,'LibSets constants'!$A$4:$C$1000,3,FALSE)</f>
        <v>Included in base game</v>
      </c>
    </row>
    <row r="114" spans="1:12" x14ac:dyDescent="0.25">
      <c r="A114" s="12">
        <v>283</v>
      </c>
      <c r="B114" s="5">
        <f>VLOOKUP(A114,'ESO dumped ZoneData'!$A$3:$D$9995,2,FALSE)</f>
        <v>111</v>
      </c>
      <c r="C114" s="5">
        <f>VLOOKUP(A114,'ESO dumped ZoneData'!$A$3:$D$9995,3,FALSE)</f>
        <v>41</v>
      </c>
      <c r="D114" s="3" t="str">
        <f>VLOOKUP(A114,'ESO dumped ZoneData'!$A$3:$D$9995,4,FALSE)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constants'!$A$4:$B$1000,2,FALSE)</f>
        <v>DLC_BASE_GAME</v>
      </c>
      <c r="L114" s="3" t="str">
        <f>VLOOKUP(J114,'LibSets constants'!$A$4:$C$1000,3,FALSE)</f>
        <v>Included in base game</v>
      </c>
    </row>
    <row r="115" spans="1:12" x14ac:dyDescent="0.25">
      <c r="A115" s="12">
        <v>284</v>
      </c>
      <c r="B115" s="5">
        <f>VLOOKUP(A115,'ESO dumped ZoneData'!$A$3:$D$9995,2,FALSE)</f>
        <v>112</v>
      </c>
      <c r="C115" s="5">
        <f>VLOOKUP(A115,'ESO dumped ZoneData'!$A$3:$D$9995,3,FALSE)</f>
        <v>3</v>
      </c>
      <c r="D115" s="3" t="str">
        <f>VLOOKUP(A115,'ESO dumped ZoneData'!$A$3:$D$9995,4,FALSE)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constants'!$A$4:$B$1000,2,FALSE)</f>
        <v>DLC_BASE_GAME</v>
      </c>
      <c r="L115" s="3" t="str">
        <f>VLOOKUP(J115,'LibSets constants'!$A$4:$C$1000,3,FALSE)</f>
        <v>Included in base game</v>
      </c>
    </row>
    <row r="116" spans="1:12" x14ac:dyDescent="0.25">
      <c r="A116" s="12">
        <v>287</v>
      </c>
      <c r="B116" s="5">
        <f>VLOOKUP(A116,'ESO dumped ZoneData'!$A$3:$D$9995,2,FALSE)</f>
        <v>113</v>
      </c>
      <c r="C116" s="5">
        <f>VLOOKUP(A116,'ESO dumped ZoneData'!$A$3:$D$9995,3,FALSE)</f>
        <v>41</v>
      </c>
      <c r="D116" s="3" t="str">
        <f>VLOOKUP(A116,'ESO dumped ZoneData'!$A$3:$D$9995,4,FALSE)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constants'!$A$4:$B$1000,2,FALSE)</f>
        <v>DLC_BASE_GAME</v>
      </c>
      <c r="L116" s="3" t="str">
        <f>VLOOKUP(J116,'LibSets constants'!$A$4:$C$1000,3,FALSE)</f>
        <v>Included in base game</v>
      </c>
    </row>
    <row r="117" spans="1:12" x14ac:dyDescent="0.25">
      <c r="A117" s="12">
        <v>288</v>
      </c>
      <c r="B117" s="5">
        <f>VLOOKUP(A117,'ESO dumped ZoneData'!$A$3:$D$9995,2,FALSE)</f>
        <v>114</v>
      </c>
      <c r="C117" s="5">
        <f>VLOOKUP(A117,'ESO dumped ZoneData'!$A$3:$D$9995,3,FALSE)</f>
        <v>41</v>
      </c>
      <c r="D117" s="3" t="str">
        <f>VLOOKUP(A117,'ESO dumped ZoneData'!$A$3:$D$9995,4,FALSE)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constants'!$A$4:$B$1000,2,FALSE)</f>
        <v>DLC_BASE_GAME</v>
      </c>
      <c r="L117" s="3" t="str">
        <f>VLOOKUP(J117,'LibSets constants'!$A$4:$C$1000,3,FALSE)</f>
        <v>Included in base game</v>
      </c>
    </row>
    <row r="118" spans="1:12" x14ac:dyDescent="0.25">
      <c r="A118" s="12">
        <v>289</v>
      </c>
      <c r="B118" s="5">
        <f>VLOOKUP(A118,'ESO dumped ZoneData'!$A$3:$D$9995,2,FALSE)</f>
        <v>115</v>
      </c>
      <c r="C118" s="5">
        <f>VLOOKUP(A118,'ESO dumped ZoneData'!$A$3:$D$9995,3,FALSE)</f>
        <v>41</v>
      </c>
      <c r="D118" s="3" t="str">
        <f>VLOOKUP(A118,'ESO dumped ZoneData'!$A$3:$D$9995,4,FALSE)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constants'!$A$4:$B$1000,2,FALSE)</f>
        <v>DLC_BASE_GAME</v>
      </c>
      <c r="L118" s="3" t="str">
        <f>VLOOKUP(J118,'LibSets constants'!$A$4:$C$1000,3,FALSE)</f>
        <v>Included in base game</v>
      </c>
    </row>
    <row r="119" spans="1:12" x14ac:dyDescent="0.25">
      <c r="A119" s="12">
        <v>290</v>
      </c>
      <c r="B119" s="5">
        <f>VLOOKUP(A119,'ESO dumped ZoneData'!$A$3:$D$9995,2,FALSE)</f>
        <v>116</v>
      </c>
      <c r="C119" s="5">
        <f>VLOOKUP(A119,'ESO dumped ZoneData'!$A$3:$D$9995,3,FALSE)</f>
        <v>41</v>
      </c>
      <c r="D119" s="3" t="str">
        <f>VLOOKUP(A119,'ESO dumped ZoneData'!$A$3:$D$9995,4,FALSE)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constants'!$A$4:$B$1000,2,FALSE)</f>
        <v>DLC_BASE_GAME</v>
      </c>
      <c r="L119" s="3" t="str">
        <f>VLOOKUP(J119,'LibSets constants'!$A$4:$C$1000,3,FALSE)</f>
        <v>Included in base game</v>
      </c>
    </row>
    <row r="120" spans="1:12" x14ac:dyDescent="0.25">
      <c r="A120" s="12">
        <v>291</v>
      </c>
      <c r="B120" s="5">
        <f>VLOOKUP(A120,'ESO dumped ZoneData'!$A$3:$D$9995,2,FALSE)</f>
        <v>117</v>
      </c>
      <c r="C120" s="5">
        <f>VLOOKUP(A120,'ESO dumped ZoneData'!$A$3:$D$9995,3,FALSE)</f>
        <v>41</v>
      </c>
      <c r="D120" s="3" t="str">
        <f>VLOOKUP(A120,'ESO dumped ZoneData'!$A$3:$D$9995,4,FALSE)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constants'!$A$4:$B$1000,2,FALSE)</f>
        <v>DLC_BASE_GAME</v>
      </c>
      <c r="L120" s="3" t="str">
        <f>VLOOKUP(J120,'LibSets constants'!$A$4:$C$1000,3,FALSE)</f>
        <v>Included in base game</v>
      </c>
    </row>
    <row r="121" spans="1:12" x14ac:dyDescent="0.25">
      <c r="A121" s="12">
        <v>296</v>
      </c>
      <c r="B121" s="5">
        <f>VLOOKUP(A121,'ESO dumped ZoneData'!$A$3:$D$9995,2,FALSE)</f>
        <v>118</v>
      </c>
      <c r="C121" s="5">
        <f>VLOOKUP(A121,'ESO dumped ZoneData'!$A$3:$D$9995,3,FALSE)</f>
        <v>41</v>
      </c>
      <c r="D121" s="3" t="str">
        <f>VLOOKUP(A121,'ESO dumped ZoneData'!$A$3:$D$9995,4,FALSE)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constants'!$A$4:$B$1000,2,FALSE)</f>
        <v>DLC_BASE_GAME</v>
      </c>
      <c r="L121" s="3" t="str">
        <f>VLOOKUP(J121,'LibSets constants'!$A$4:$C$1000,3,FALSE)</f>
        <v>Included in base game</v>
      </c>
    </row>
    <row r="122" spans="1:12" x14ac:dyDescent="0.25">
      <c r="A122" s="12">
        <v>306</v>
      </c>
      <c r="B122" s="5">
        <f>VLOOKUP(A122,'ESO dumped ZoneData'!$A$3:$D$9995,2,FALSE)</f>
        <v>119</v>
      </c>
      <c r="C122" s="5">
        <f>VLOOKUP(A122,'ESO dumped ZoneData'!$A$3:$D$9995,3,FALSE)</f>
        <v>57</v>
      </c>
      <c r="D122" s="3" t="str">
        <f>VLOOKUP(A122,'ESO dumped ZoneData'!$A$3:$D$9995,4,FALSE)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constants'!$A$4:$B$1000,2,FALSE)</f>
        <v>DLC_BASE_GAME</v>
      </c>
      <c r="L122" s="3" t="str">
        <f>VLOOKUP(J122,'LibSets constants'!$A$4:$C$1000,3,FALSE)</f>
        <v>Included in base game</v>
      </c>
    </row>
    <row r="123" spans="1:12" x14ac:dyDescent="0.25">
      <c r="A123" s="12">
        <v>308</v>
      </c>
      <c r="B123" s="5">
        <f>VLOOKUP(A123,'ESO dumped ZoneData'!$A$3:$D$9995,2,FALSE)</f>
        <v>120</v>
      </c>
      <c r="C123" s="5">
        <f>VLOOKUP(A123,'ESO dumped ZoneData'!$A$3:$D$9995,3,FALSE)</f>
        <v>104</v>
      </c>
      <c r="D123" s="3" t="str">
        <f>VLOOKUP(A123,'ESO dumped ZoneData'!$A$3:$D$9995,4,FALSE)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constants'!$A$4:$B$1000,2,FALSE)</f>
        <v>DLC_BASE_GAME</v>
      </c>
      <c r="L123" s="3" t="str">
        <f>VLOOKUP(J123,'LibSets constants'!$A$4:$C$1000,3,FALSE)</f>
        <v>Included in base game</v>
      </c>
    </row>
    <row r="124" spans="1:12" x14ac:dyDescent="0.25">
      <c r="A124" s="12">
        <v>309</v>
      </c>
      <c r="B124" s="5">
        <f>VLOOKUP(A124,'ESO dumped ZoneData'!$A$3:$D$9995,2,FALSE)</f>
        <v>121</v>
      </c>
      <c r="C124" s="5">
        <f>VLOOKUP(A124,'ESO dumped ZoneData'!$A$3:$D$9995,3,FALSE)</f>
        <v>3</v>
      </c>
      <c r="D124" s="3" t="str">
        <f>VLOOKUP(A124,'ESO dumped ZoneData'!$A$3:$D$9995,4,FALSE)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constants'!$A$4:$B$1000,2,FALSE)</f>
        <v>DLC_BASE_GAME</v>
      </c>
      <c r="L124" s="3" t="str">
        <f>VLOOKUP(J124,'LibSets constants'!$A$4:$C$1000,3,FALSE)</f>
        <v>Included in base game</v>
      </c>
    </row>
    <row r="125" spans="1:12" x14ac:dyDescent="0.25">
      <c r="A125" s="12">
        <v>310</v>
      </c>
      <c r="B125" s="5">
        <f>VLOOKUP(A125,'ESO dumped ZoneData'!$A$3:$D$9995,2,FALSE)</f>
        <v>122</v>
      </c>
      <c r="C125" s="5">
        <f>VLOOKUP(A125,'ESO dumped ZoneData'!$A$3:$D$9995,3,FALSE)</f>
        <v>3</v>
      </c>
      <c r="D125" s="3" t="str">
        <f>VLOOKUP(A125,'ESO dumped ZoneData'!$A$3:$D$9995,4,FALSE)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constants'!$A$4:$B$1000,2,FALSE)</f>
        <v>DLC_BASE_GAME</v>
      </c>
      <c r="L125" s="3" t="str">
        <f>VLOOKUP(J125,'LibSets constants'!$A$4:$C$1000,3,FALSE)</f>
        <v>Included in base game</v>
      </c>
    </row>
    <row r="126" spans="1:12" x14ac:dyDescent="0.25">
      <c r="A126" s="12">
        <v>311</v>
      </c>
      <c r="B126" s="5">
        <f>VLOOKUP(A126,'ESO dumped ZoneData'!$A$3:$D$9995,2,FALSE)</f>
        <v>123</v>
      </c>
      <c r="C126" s="5">
        <f>VLOOKUP(A126,'ESO dumped ZoneData'!$A$3:$D$9995,3,FALSE)</f>
        <v>3</v>
      </c>
      <c r="D126" s="3" t="str">
        <f>VLOOKUP(A126,'ESO dumped ZoneData'!$A$3:$D$9995,4,FALSE)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constants'!$A$4:$B$1000,2,FALSE)</f>
        <v>DLC_BASE_GAME</v>
      </c>
      <c r="L126" s="3" t="str">
        <f>VLOOKUP(J126,'LibSets constants'!$A$4:$C$1000,3,FALSE)</f>
        <v>Included in base game</v>
      </c>
    </row>
    <row r="127" spans="1:12" x14ac:dyDescent="0.25">
      <c r="A127" s="12">
        <v>312</v>
      </c>
      <c r="B127" s="5">
        <f>VLOOKUP(A127,'ESO dumped ZoneData'!$A$3:$D$9995,2,FALSE)</f>
        <v>124</v>
      </c>
      <c r="C127" s="5">
        <f>VLOOKUP(A127,'ESO dumped ZoneData'!$A$3:$D$9995,3,FALSE)</f>
        <v>3</v>
      </c>
      <c r="D127" s="3" t="str">
        <f>VLOOKUP(A127,'ESO dumped ZoneData'!$A$3:$D$9995,4,FALSE)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constants'!$A$4:$B$1000,2,FALSE)</f>
        <v>DLC_BASE_GAME</v>
      </c>
      <c r="L127" s="3" t="str">
        <f>VLOOKUP(J127,'LibSets constants'!$A$4:$C$1000,3,FALSE)</f>
        <v>Included in base game</v>
      </c>
    </row>
    <row r="128" spans="1:12" x14ac:dyDescent="0.25">
      <c r="A128" s="12">
        <v>313</v>
      </c>
      <c r="B128" s="5">
        <f>VLOOKUP(A128,'ESO dumped ZoneData'!$A$3:$D$9995,2,FALSE)</f>
        <v>125</v>
      </c>
      <c r="C128" s="5">
        <f>VLOOKUP(A128,'ESO dumped ZoneData'!$A$3:$D$9995,3,FALSE)</f>
        <v>3</v>
      </c>
      <c r="D128" s="3" t="str">
        <f>VLOOKUP(A128,'ESO dumped ZoneData'!$A$3:$D$9995,4,FALSE)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constants'!$A$4:$B$1000,2,FALSE)</f>
        <v>DLC_BASE_GAME</v>
      </c>
      <c r="L128" s="3" t="str">
        <f>VLOOKUP(J128,'LibSets constants'!$A$4:$C$1000,3,FALSE)</f>
        <v>Included in base game</v>
      </c>
    </row>
    <row r="129" spans="1:12" x14ac:dyDescent="0.25">
      <c r="A129" s="12">
        <v>314</v>
      </c>
      <c r="B129" s="5">
        <f>VLOOKUP(A129,'ESO dumped ZoneData'!$A$3:$D$9995,2,FALSE)</f>
        <v>126</v>
      </c>
      <c r="C129" s="5">
        <f>VLOOKUP(A129,'ESO dumped ZoneData'!$A$3:$D$9995,3,FALSE)</f>
        <v>3</v>
      </c>
      <c r="D129" s="3" t="str">
        <f>VLOOKUP(A129,'ESO dumped ZoneData'!$A$3:$D$9995,4,FALSE)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constants'!$A$4:$B$1000,2,FALSE)</f>
        <v>DLC_BASE_GAME</v>
      </c>
      <c r="L129" s="3" t="str">
        <f>VLOOKUP(J129,'LibSets constants'!$A$4:$C$1000,3,FALSE)</f>
        <v>Included in base game</v>
      </c>
    </row>
    <row r="130" spans="1:12" x14ac:dyDescent="0.25">
      <c r="A130" s="12">
        <v>315</v>
      </c>
      <c r="B130" s="5">
        <f>VLOOKUP(A130,'ESO dumped ZoneData'!$A$3:$D$9995,2,FALSE)</f>
        <v>127</v>
      </c>
      <c r="C130" s="5">
        <f>VLOOKUP(A130,'ESO dumped ZoneData'!$A$3:$D$9995,3,FALSE)</f>
        <v>19</v>
      </c>
      <c r="D130" s="3" t="str">
        <f>VLOOKUP(A130,'ESO dumped ZoneData'!$A$3:$D$9995,4,FALSE)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constants'!$A$4:$B$1000,2,FALSE)</f>
        <v>DLC_BASE_GAME</v>
      </c>
      <c r="L130" s="3" t="str">
        <f>VLOOKUP(J130,'LibSets constants'!$A$4:$C$1000,3,FALSE)</f>
        <v>Included in base game</v>
      </c>
    </row>
    <row r="131" spans="1:12" x14ac:dyDescent="0.25">
      <c r="A131" s="12">
        <v>316</v>
      </c>
      <c r="B131" s="5">
        <f>VLOOKUP(A131,'ESO dumped ZoneData'!$A$3:$D$9995,2,FALSE)</f>
        <v>128</v>
      </c>
      <c r="C131" s="5">
        <f>VLOOKUP(A131,'ESO dumped ZoneData'!$A$3:$D$9995,3,FALSE)</f>
        <v>19</v>
      </c>
      <c r="D131" s="3" t="str">
        <f>VLOOKUP(A131,'ESO dumped ZoneData'!$A$3:$D$9995,4,FALSE)</f>
        <v>Koeglin Mine</v>
      </c>
      <c r="E131" s="3" t="str">
        <f t="array" ref="E131">IF(OR(EXACT(A131,'ESO Dungeon constants'!$D$3:$D$987)),"X","")</f>
        <v/>
      </c>
      <c r="F131" s="3" t="str">
        <f t="shared" ref="F131:F194" si="8">IF(EXACT(A131,C131),"X","")</f>
        <v/>
      </c>
      <c r="G131" s="3" t="str">
        <f t="shared" ref="G131:G194" si="9">IF(A131&lt;&gt;C131,VLOOKUP(C131,$A$3:$D$9950,4,FALSE),"")</f>
        <v>Stormhaven</v>
      </c>
      <c r="H131" s="17">
        <f t="shared" ref="H131:H194" si="10">A131</f>
        <v>316</v>
      </c>
      <c r="I131" s="17">
        <f t="shared" ref="I131:I194" si="11">C131</f>
        <v>19</v>
      </c>
      <c r="J131">
        <v>0</v>
      </c>
      <c r="K131" s="3" t="str">
        <f>VLOOKUP(J131,'LibSets constants'!$A$4:$B$1000,2,FALSE)</f>
        <v>DLC_BASE_GAME</v>
      </c>
      <c r="L131" s="3" t="str">
        <f>VLOOKUP(J131,'LibSets constants'!$A$4:$C$1000,3,FALSE)</f>
        <v>Included in base game</v>
      </c>
    </row>
    <row r="132" spans="1:12" x14ac:dyDescent="0.25">
      <c r="A132" s="12">
        <v>317</v>
      </c>
      <c r="B132" s="5">
        <f>VLOOKUP(A132,'ESO dumped ZoneData'!$A$3:$D$9995,2,FALSE)</f>
        <v>129</v>
      </c>
      <c r="C132" s="5">
        <f>VLOOKUP(A132,'ESO dumped ZoneData'!$A$3:$D$9995,3,FALSE)</f>
        <v>19</v>
      </c>
      <c r="D132" s="3" t="str">
        <f>VLOOKUP(A132,'ESO dumped ZoneData'!$A$3:$D$9995,4,FALSE)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constants'!$A$4:$B$1000,2,FALSE)</f>
        <v>DLC_BASE_GAME</v>
      </c>
      <c r="L132" s="3" t="str">
        <f>VLOOKUP(J132,'LibSets constants'!$A$4:$C$1000,3,FALSE)</f>
        <v>Included in base game</v>
      </c>
    </row>
    <row r="133" spans="1:12" x14ac:dyDescent="0.25">
      <c r="A133" s="12">
        <v>318</v>
      </c>
      <c r="B133" s="5">
        <f>VLOOKUP(A133,'ESO dumped ZoneData'!$A$3:$D$9995,2,FALSE)</f>
        <v>130</v>
      </c>
      <c r="C133" s="5">
        <f>VLOOKUP(A133,'ESO dumped ZoneData'!$A$3:$D$9995,3,FALSE)</f>
        <v>19</v>
      </c>
      <c r="D133" s="3" t="str">
        <f>VLOOKUP(A133,'ESO dumped ZoneData'!$A$3:$D$9995,4,FALSE)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constants'!$A$4:$B$1000,2,FALSE)</f>
        <v>DLC_BASE_GAME</v>
      </c>
      <c r="L133" s="3" t="str">
        <f>VLOOKUP(J133,'LibSets constants'!$A$4:$C$1000,3,FALSE)</f>
        <v>Included in base game</v>
      </c>
    </row>
    <row r="134" spans="1:12" x14ac:dyDescent="0.25">
      <c r="A134" s="12">
        <v>319</v>
      </c>
      <c r="B134" s="5">
        <f>VLOOKUP(A134,'ESO dumped ZoneData'!$A$3:$D$9995,2,FALSE)</f>
        <v>131</v>
      </c>
      <c r="C134" s="5">
        <f>VLOOKUP(A134,'ESO dumped ZoneData'!$A$3:$D$9995,3,FALSE)</f>
        <v>19</v>
      </c>
      <c r="D134" s="3" t="str">
        <f>VLOOKUP(A134,'ESO dumped ZoneData'!$A$3:$D$9995,4,FALSE)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constants'!$A$4:$B$1000,2,FALSE)</f>
        <v>DLC_BASE_GAME</v>
      </c>
      <c r="L134" s="3" t="str">
        <f>VLOOKUP(J134,'LibSets constants'!$A$4:$C$1000,3,FALSE)</f>
        <v>Included in base game</v>
      </c>
    </row>
    <row r="135" spans="1:12" x14ac:dyDescent="0.25">
      <c r="A135" s="12">
        <v>320</v>
      </c>
      <c r="B135" s="5">
        <f>VLOOKUP(A135,'ESO dumped ZoneData'!$A$3:$D$9995,2,FALSE)</f>
        <v>132</v>
      </c>
      <c r="C135" s="5">
        <f>VLOOKUP(A135,'ESO dumped ZoneData'!$A$3:$D$9995,3,FALSE)</f>
        <v>19</v>
      </c>
      <c r="D135" s="3" t="str">
        <f>VLOOKUP(A135,'ESO dumped ZoneData'!$A$3:$D$9995,4,FALSE)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constants'!$A$4:$B$1000,2,FALSE)</f>
        <v>DLC_BASE_GAME</v>
      </c>
      <c r="L135" s="3" t="str">
        <f>VLOOKUP(J135,'LibSets constants'!$A$4:$C$1000,3,FALSE)</f>
        <v>Included in base game</v>
      </c>
    </row>
    <row r="136" spans="1:12" x14ac:dyDescent="0.25">
      <c r="A136" s="12">
        <v>321</v>
      </c>
      <c r="B136" s="5">
        <f>VLOOKUP(A136,'ESO dumped ZoneData'!$A$3:$D$9995,2,FALSE)</f>
        <v>133</v>
      </c>
      <c r="C136" s="5">
        <f>VLOOKUP(A136,'ESO dumped ZoneData'!$A$3:$D$9995,3,FALSE)</f>
        <v>20</v>
      </c>
      <c r="D136" s="3" t="str">
        <f>VLOOKUP(A136,'ESO dumped ZoneData'!$A$3:$D$9995,4,FALSE)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constants'!$A$4:$B$1000,2,FALSE)</f>
        <v>DLC_BASE_GAME</v>
      </c>
      <c r="L136" s="3" t="str">
        <f>VLOOKUP(J136,'LibSets constants'!$A$4:$C$1000,3,FALSE)</f>
        <v>Included in base game</v>
      </c>
    </row>
    <row r="137" spans="1:12" x14ac:dyDescent="0.25">
      <c r="A137" s="12">
        <v>322</v>
      </c>
      <c r="B137" s="5">
        <f>VLOOKUP(A137,'ESO dumped ZoneData'!$A$3:$D$9995,2,FALSE)</f>
        <v>134</v>
      </c>
      <c r="C137" s="5">
        <f>VLOOKUP(A137,'ESO dumped ZoneData'!$A$3:$D$9995,3,FALSE)</f>
        <v>20</v>
      </c>
      <c r="D137" s="3" t="str">
        <f>VLOOKUP(A137,'ESO dumped ZoneData'!$A$3:$D$9995,4,FALSE)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constants'!$A$4:$B$1000,2,FALSE)</f>
        <v>DLC_BASE_GAME</v>
      </c>
      <c r="L137" s="3" t="str">
        <f>VLOOKUP(J137,'LibSets constants'!$A$4:$C$1000,3,FALSE)</f>
        <v>Included in base game</v>
      </c>
    </row>
    <row r="138" spans="1:12" x14ac:dyDescent="0.25">
      <c r="A138" s="12">
        <v>323</v>
      </c>
      <c r="B138" s="5">
        <f>VLOOKUP(A138,'ESO dumped ZoneData'!$A$3:$D$9995,2,FALSE)</f>
        <v>135</v>
      </c>
      <c r="C138" s="5">
        <f>VLOOKUP(A138,'ESO dumped ZoneData'!$A$3:$D$9995,3,FALSE)</f>
        <v>20</v>
      </c>
      <c r="D138" s="3" t="str">
        <f>VLOOKUP(A138,'ESO dumped ZoneData'!$A$3:$D$9995,4,FALSE)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constants'!$A$4:$B$1000,2,FALSE)</f>
        <v>DLC_BASE_GAME</v>
      </c>
      <c r="L138" s="3" t="str">
        <f>VLOOKUP(J138,'LibSets constants'!$A$4:$C$1000,3,FALSE)</f>
        <v>Included in base game</v>
      </c>
    </row>
    <row r="139" spans="1:12" x14ac:dyDescent="0.25">
      <c r="A139" s="12">
        <v>324</v>
      </c>
      <c r="B139" s="5">
        <f>VLOOKUP(A139,'ESO dumped ZoneData'!$A$3:$D$9995,2,FALSE)</f>
        <v>136</v>
      </c>
      <c r="C139" s="5">
        <f>VLOOKUP(A139,'ESO dumped ZoneData'!$A$3:$D$9995,3,FALSE)</f>
        <v>20</v>
      </c>
      <c r="D139" s="3" t="str">
        <f>VLOOKUP(A139,'ESO dumped ZoneData'!$A$3:$D$9995,4,FALSE)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constants'!$A$4:$B$1000,2,FALSE)</f>
        <v>DLC_BASE_GAME</v>
      </c>
      <c r="L139" s="3" t="str">
        <f>VLOOKUP(J139,'LibSets constants'!$A$4:$C$1000,3,FALSE)</f>
        <v>Included in base game</v>
      </c>
    </row>
    <row r="140" spans="1:12" x14ac:dyDescent="0.25">
      <c r="A140" s="12">
        <v>325</v>
      </c>
      <c r="B140" s="5">
        <f>VLOOKUP(A140,'ESO dumped ZoneData'!$A$3:$D$9995,2,FALSE)</f>
        <v>137</v>
      </c>
      <c r="C140" s="5">
        <f>VLOOKUP(A140,'ESO dumped ZoneData'!$A$3:$D$9995,3,FALSE)</f>
        <v>20</v>
      </c>
      <c r="D140" s="3" t="str">
        <f>VLOOKUP(A140,'ESO dumped ZoneData'!$A$3:$D$9995,4,FALSE)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constants'!$A$4:$B$1000,2,FALSE)</f>
        <v>DLC_BASE_GAME</v>
      </c>
      <c r="L140" s="3" t="str">
        <f>VLOOKUP(J140,'LibSets constants'!$A$4:$C$1000,3,FALSE)</f>
        <v>Included in base game</v>
      </c>
    </row>
    <row r="141" spans="1:12" x14ac:dyDescent="0.25">
      <c r="A141" s="12">
        <v>326</v>
      </c>
      <c r="B141" s="5">
        <f>VLOOKUP(A141,'ESO dumped ZoneData'!$A$3:$D$9995,2,FALSE)</f>
        <v>138</v>
      </c>
      <c r="C141" s="5">
        <f>VLOOKUP(A141,'ESO dumped ZoneData'!$A$3:$D$9995,3,FALSE)</f>
        <v>20</v>
      </c>
      <c r="D141" s="3" t="str">
        <f>VLOOKUP(A141,'ESO dumped ZoneData'!$A$3:$D$9995,4,FALSE)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constants'!$A$4:$B$1000,2,FALSE)</f>
        <v>DLC_BASE_GAME</v>
      </c>
      <c r="L141" s="3" t="str">
        <f>VLOOKUP(J141,'LibSets constants'!$A$4:$C$1000,3,FALSE)</f>
        <v>Included in base game</v>
      </c>
    </row>
    <row r="142" spans="1:12" x14ac:dyDescent="0.25">
      <c r="A142" s="12">
        <v>327</v>
      </c>
      <c r="B142" s="5">
        <f>VLOOKUP(A142,'ESO dumped ZoneData'!$A$3:$D$9995,2,FALSE)</f>
        <v>139</v>
      </c>
      <c r="C142" s="5">
        <f>VLOOKUP(A142,'ESO dumped ZoneData'!$A$3:$D$9995,3,FALSE)</f>
        <v>104</v>
      </c>
      <c r="D142" s="3" t="str">
        <f>VLOOKUP(A142,'ESO dumped ZoneData'!$A$3:$D$9995,4,FALSE)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constants'!$A$4:$B$1000,2,FALSE)</f>
        <v>DLC_BASE_GAME</v>
      </c>
      <c r="L142" s="3" t="str">
        <f>VLOOKUP(J142,'LibSets constants'!$A$4:$C$1000,3,FALSE)</f>
        <v>Included in base game</v>
      </c>
    </row>
    <row r="143" spans="1:12" x14ac:dyDescent="0.25">
      <c r="A143" s="12">
        <v>328</v>
      </c>
      <c r="B143" s="5">
        <f>VLOOKUP(A143,'ESO dumped ZoneData'!$A$3:$D$9995,2,FALSE)</f>
        <v>140</v>
      </c>
      <c r="C143" s="5">
        <f>VLOOKUP(A143,'ESO dumped ZoneData'!$A$3:$D$9995,3,FALSE)</f>
        <v>104</v>
      </c>
      <c r="D143" s="3" t="str">
        <f>VLOOKUP(A143,'ESO dumped ZoneData'!$A$3:$D$9995,4,FALSE)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constants'!$A$4:$B$1000,2,FALSE)</f>
        <v>DLC_BASE_GAME</v>
      </c>
      <c r="L143" s="3" t="str">
        <f>VLOOKUP(J143,'LibSets constants'!$A$4:$C$1000,3,FALSE)</f>
        <v>Included in base game</v>
      </c>
    </row>
    <row r="144" spans="1:12" x14ac:dyDescent="0.25">
      <c r="A144" s="12">
        <v>329</v>
      </c>
      <c r="B144" s="5">
        <f>VLOOKUP(A144,'ESO dumped ZoneData'!$A$3:$D$9995,2,FALSE)</f>
        <v>141</v>
      </c>
      <c r="C144" s="5">
        <f>VLOOKUP(A144,'ESO dumped ZoneData'!$A$3:$D$9995,3,FALSE)</f>
        <v>104</v>
      </c>
      <c r="D144" s="3" t="str">
        <f>VLOOKUP(A144,'ESO dumped ZoneData'!$A$3:$D$9995,4,FALSE)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constants'!$A$4:$B$1000,2,FALSE)</f>
        <v>DLC_BASE_GAME</v>
      </c>
      <c r="L144" s="3" t="str">
        <f>VLOOKUP(J144,'LibSets constants'!$A$4:$C$1000,3,FALSE)</f>
        <v>Included in base game</v>
      </c>
    </row>
    <row r="145" spans="1:12" x14ac:dyDescent="0.25">
      <c r="A145" s="12">
        <v>330</v>
      </c>
      <c r="B145" s="5">
        <f>VLOOKUP(A145,'ESO dumped ZoneData'!$A$3:$D$9995,2,FALSE)</f>
        <v>142</v>
      </c>
      <c r="C145" s="5">
        <f>VLOOKUP(A145,'ESO dumped ZoneData'!$A$3:$D$9995,3,FALSE)</f>
        <v>104</v>
      </c>
      <c r="D145" s="3" t="str">
        <f>VLOOKUP(A145,'ESO dumped ZoneData'!$A$3:$D$9995,4,FALSE)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constants'!$A$4:$B$1000,2,FALSE)</f>
        <v>DLC_BASE_GAME</v>
      </c>
      <c r="L145" s="3" t="str">
        <f>VLOOKUP(J145,'LibSets constants'!$A$4:$C$1000,3,FALSE)</f>
        <v>Included in base game</v>
      </c>
    </row>
    <row r="146" spans="1:12" x14ac:dyDescent="0.25">
      <c r="A146" s="12">
        <v>331</v>
      </c>
      <c r="B146" s="5">
        <f>VLOOKUP(A146,'ESO dumped ZoneData'!$A$3:$D$9995,2,FALSE)</f>
        <v>143</v>
      </c>
      <c r="C146" s="5">
        <f>VLOOKUP(A146,'ESO dumped ZoneData'!$A$3:$D$9995,3,FALSE)</f>
        <v>104</v>
      </c>
      <c r="D146" s="3" t="str">
        <f>VLOOKUP(A146,'ESO dumped ZoneData'!$A$3:$D$9995,4,FALSE)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constants'!$A$4:$B$1000,2,FALSE)</f>
        <v>DLC_BASE_GAME</v>
      </c>
      <c r="L146" s="3" t="str">
        <f>VLOOKUP(J146,'LibSets constants'!$A$4:$C$1000,3,FALSE)</f>
        <v>Included in base game</v>
      </c>
    </row>
    <row r="147" spans="1:12" x14ac:dyDescent="0.25">
      <c r="A147" s="12">
        <v>332</v>
      </c>
      <c r="B147" s="5">
        <f>VLOOKUP(A147,'ESO dumped ZoneData'!$A$3:$D$9995,2,FALSE)</f>
        <v>144</v>
      </c>
      <c r="C147" s="5">
        <f>VLOOKUP(A147,'ESO dumped ZoneData'!$A$3:$D$9995,3,FALSE)</f>
        <v>104</v>
      </c>
      <c r="D147" s="44" t="str">
        <f>VLOOKUP(A147,'ESO dumped ZoneData'!$A$3:$D$9995,4,FALSE)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constants'!$A$4:$B$1000,2,FALSE)</f>
        <v>DLC_BASE_GAME</v>
      </c>
      <c r="L147" s="3" t="str">
        <f>VLOOKUP(J147,'LibSets constants'!$A$4:$C$1000,3,FALSE)</f>
        <v>Included in base game</v>
      </c>
    </row>
    <row r="148" spans="1:12" x14ac:dyDescent="0.25">
      <c r="A148" s="12">
        <v>333</v>
      </c>
      <c r="B148" s="5">
        <f>VLOOKUP(A148,'ESO dumped ZoneData'!$A$3:$D$9995,2,FALSE)</f>
        <v>145</v>
      </c>
      <c r="C148" s="5">
        <f>VLOOKUP(A148,'ESO dumped ZoneData'!$A$3:$D$9995,3,FALSE)</f>
        <v>92</v>
      </c>
      <c r="D148" s="3" t="str">
        <f>VLOOKUP(A148,'ESO dumped ZoneData'!$A$3:$D$9995,4,FALSE)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constants'!$A$4:$B$1000,2,FALSE)</f>
        <v>DLC_BASE_GAME</v>
      </c>
      <c r="L148" s="3" t="str">
        <f>VLOOKUP(J148,'LibSets constants'!$A$4:$C$1000,3,FALSE)</f>
        <v>Included in base game</v>
      </c>
    </row>
    <row r="149" spans="1:12" x14ac:dyDescent="0.25">
      <c r="A149" s="12">
        <v>334</v>
      </c>
      <c r="B149" s="5">
        <f>VLOOKUP(A149,'ESO dumped ZoneData'!$A$3:$D$9995,2,FALSE)</f>
        <v>146</v>
      </c>
      <c r="C149" s="5">
        <f>VLOOKUP(A149,'ESO dumped ZoneData'!$A$3:$D$9995,3,FALSE)</f>
        <v>92</v>
      </c>
      <c r="D149" s="3" t="str">
        <f>VLOOKUP(A149,'ESO dumped ZoneData'!$A$3:$D$9995,4,FALSE)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constants'!$A$4:$B$1000,2,FALSE)</f>
        <v>DLC_BASE_GAME</v>
      </c>
      <c r="L149" s="3" t="str">
        <f>VLOOKUP(J149,'LibSets constants'!$A$4:$C$1000,3,FALSE)</f>
        <v>Included in base game</v>
      </c>
    </row>
    <row r="150" spans="1:12" x14ac:dyDescent="0.25">
      <c r="A150" s="12">
        <v>335</v>
      </c>
      <c r="B150" s="5">
        <f>VLOOKUP(A150,'ESO dumped ZoneData'!$A$3:$D$9995,2,FALSE)</f>
        <v>147</v>
      </c>
      <c r="C150" s="5">
        <f>VLOOKUP(A150,'ESO dumped ZoneData'!$A$3:$D$9995,3,FALSE)</f>
        <v>92</v>
      </c>
      <c r="D150" s="3" t="str">
        <f>VLOOKUP(A150,'ESO dumped ZoneData'!$A$3:$D$9995,4,FALSE)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constants'!$A$4:$B$1000,2,FALSE)</f>
        <v>DLC_BASE_GAME</v>
      </c>
      <c r="L150" s="3" t="str">
        <f>VLOOKUP(J150,'LibSets constants'!$A$4:$C$1000,3,FALSE)</f>
        <v>Included in base game</v>
      </c>
    </row>
    <row r="151" spans="1:12" x14ac:dyDescent="0.25">
      <c r="A151" s="12">
        <v>336</v>
      </c>
      <c r="B151" s="5">
        <f>VLOOKUP(A151,'ESO dumped ZoneData'!$A$3:$D$9995,2,FALSE)</f>
        <v>148</v>
      </c>
      <c r="C151" s="5">
        <f>VLOOKUP(A151,'ESO dumped ZoneData'!$A$3:$D$9995,3,FALSE)</f>
        <v>92</v>
      </c>
      <c r="D151" s="3" t="str">
        <f>VLOOKUP(A151,'ESO dumped ZoneData'!$A$3:$D$9995,4,FALSE)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constants'!$A$4:$B$1000,2,FALSE)</f>
        <v>DLC_BASE_GAME</v>
      </c>
      <c r="L151" s="3" t="str">
        <f>VLOOKUP(J151,'LibSets constants'!$A$4:$C$1000,3,FALSE)</f>
        <v>Included in base game</v>
      </c>
    </row>
    <row r="152" spans="1:12" x14ac:dyDescent="0.25">
      <c r="A152" s="12">
        <v>337</v>
      </c>
      <c r="B152" s="5">
        <f>VLOOKUP(A152,'ESO dumped ZoneData'!$A$3:$D$9995,2,FALSE)</f>
        <v>149</v>
      </c>
      <c r="C152" s="5">
        <f>VLOOKUP(A152,'ESO dumped ZoneData'!$A$3:$D$9995,3,FALSE)</f>
        <v>92</v>
      </c>
      <c r="D152" s="3" t="str">
        <f>VLOOKUP(A152,'ESO dumped ZoneData'!$A$3:$D$9995,4,FALSE)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constants'!$A$4:$B$1000,2,FALSE)</f>
        <v>DLC_BASE_GAME</v>
      </c>
      <c r="L152" s="3" t="str">
        <f>VLOOKUP(J152,'LibSets constants'!$A$4:$C$1000,3,FALSE)</f>
        <v>Included in base game</v>
      </c>
    </row>
    <row r="153" spans="1:12" x14ac:dyDescent="0.25">
      <c r="A153" s="12">
        <v>338</v>
      </c>
      <c r="B153" s="5">
        <f>VLOOKUP(A153,'ESO dumped ZoneData'!$A$3:$D$9995,2,FALSE)</f>
        <v>150</v>
      </c>
      <c r="C153" s="5">
        <f>VLOOKUP(A153,'ESO dumped ZoneData'!$A$3:$D$9995,3,FALSE)</f>
        <v>92</v>
      </c>
      <c r="D153" s="3" t="str">
        <f>VLOOKUP(A153,'ESO dumped ZoneData'!$A$3:$D$9995,4,FALSE)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constants'!$A$4:$B$1000,2,FALSE)</f>
        <v>DLC_BASE_GAME</v>
      </c>
      <c r="L153" s="3" t="str">
        <f>VLOOKUP(J153,'LibSets constants'!$A$4:$C$1000,3,FALSE)</f>
        <v>Included in base game</v>
      </c>
    </row>
    <row r="154" spans="1:12" x14ac:dyDescent="0.25">
      <c r="A154" s="12">
        <v>339</v>
      </c>
      <c r="B154" s="5">
        <f>VLOOKUP(A154,'ESO dumped ZoneData'!$A$3:$D$9995,2,FALSE)</f>
        <v>151</v>
      </c>
      <c r="C154" s="5">
        <f>VLOOKUP(A154,'ESO dumped ZoneData'!$A$3:$D$9995,3,FALSE)</f>
        <v>101</v>
      </c>
      <c r="D154" s="3" t="str">
        <f>VLOOKUP(A154,'ESO dumped ZoneData'!$A$3:$D$9995,4,FALSE)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constants'!$A$4:$B$1000,2,FALSE)</f>
        <v>DLC_BASE_GAME</v>
      </c>
      <c r="L154" s="3" t="str">
        <f>VLOOKUP(J154,'LibSets constants'!$A$4:$C$1000,3,FALSE)</f>
        <v>Included in base game</v>
      </c>
    </row>
    <row r="155" spans="1:12" x14ac:dyDescent="0.25">
      <c r="A155" s="12">
        <v>341</v>
      </c>
      <c r="B155" s="5">
        <f>VLOOKUP(A155,'ESO dumped ZoneData'!$A$3:$D$9995,2,FALSE)</f>
        <v>152</v>
      </c>
      <c r="C155" s="5">
        <f>VLOOKUP(A155,'ESO dumped ZoneData'!$A$3:$D$9995,3,FALSE)</f>
        <v>103</v>
      </c>
      <c r="D155" s="3" t="str">
        <f>VLOOKUP(A155,'ESO dumped ZoneData'!$A$3:$D$9995,4,FALSE)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constants'!$A$4:$B$1000,2,FALSE)</f>
        <v>DLC_BASE_GAME</v>
      </c>
      <c r="L155" s="3" t="str">
        <f>VLOOKUP(J155,'LibSets constants'!$A$4:$C$1000,3,FALSE)</f>
        <v>Included in base game</v>
      </c>
    </row>
    <row r="156" spans="1:12" x14ac:dyDescent="0.25">
      <c r="A156" s="12">
        <v>346</v>
      </c>
      <c r="B156" s="5">
        <f>VLOOKUP(A156,'ESO dumped ZoneData'!$A$3:$D$9995,2,FALSE)</f>
        <v>153</v>
      </c>
      <c r="C156" s="5">
        <f>VLOOKUP(A156,'ESO dumped ZoneData'!$A$3:$D$9995,3,FALSE)</f>
        <v>101</v>
      </c>
      <c r="D156" s="3" t="str">
        <f>VLOOKUP(A156,'ESO dumped ZoneData'!$A$3:$D$9995,4,FALSE)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constants'!$A$4:$B$1000,2,FALSE)</f>
        <v>DLC_BASE_GAME</v>
      </c>
      <c r="L156" s="3" t="str">
        <f>VLOOKUP(J156,'LibSets constants'!$A$4:$C$1000,3,FALSE)</f>
        <v>Included in base game</v>
      </c>
    </row>
    <row r="157" spans="1:12" x14ac:dyDescent="0.25">
      <c r="A157" s="12">
        <v>347</v>
      </c>
      <c r="B157" s="5">
        <f>VLOOKUP(A157,'ESO dumped ZoneData'!$A$3:$D$9995,2,FALSE)</f>
        <v>154</v>
      </c>
      <c r="C157" s="5">
        <f>VLOOKUP(A157,'ESO dumped ZoneData'!$A$3:$D$9995,3,FALSE)</f>
        <v>347</v>
      </c>
      <c r="D157" s="3" t="str">
        <f>VLOOKUP(A157,'ESO dumped ZoneData'!$A$3:$D$9995,4,FALSE)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constants'!$A$4:$B$1000,2,FALSE)</f>
        <v>DLC_BASE_GAME</v>
      </c>
      <c r="L157" s="3" t="str">
        <f>VLOOKUP(J157,'LibSets constants'!$A$4:$C$1000,3,FALSE)</f>
        <v>Included in base game</v>
      </c>
    </row>
    <row r="158" spans="1:12" x14ac:dyDescent="0.25">
      <c r="A158" s="12">
        <v>353</v>
      </c>
      <c r="B158" s="5">
        <f>VLOOKUP(A158,'ESO dumped ZoneData'!$A$3:$D$9995,2,FALSE)</f>
        <v>155</v>
      </c>
      <c r="C158" s="5">
        <f>VLOOKUP(A158,'ESO dumped ZoneData'!$A$3:$D$9995,3,FALSE)</f>
        <v>101</v>
      </c>
      <c r="D158" s="3" t="str">
        <f>VLOOKUP(A158,'ESO dumped ZoneData'!$A$3:$D$9995,4,FALSE)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constants'!$A$4:$B$1000,2,FALSE)</f>
        <v>DLC_BASE_GAME</v>
      </c>
      <c r="L158" s="3" t="str">
        <f>VLOOKUP(J158,'LibSets constants'!$A$4:$C$1000,3,FALSE)</f>
        <v>Included in base game</v>
      </c>
    </row>
    <row r="159" spans="1:12" x14ac:dyDescent="0.25">
      <c r="A159" s="12">
        <v>354</v>
      </c>
      <c r="B159" s="5">
        <f>VLOOKUP(A159,'ESO dumped ZoneData'!$A$3:$D$9995,2,FALSE)</f>
        <v>156</v>
      </c>
      <c r="C159" s="5">
        <f>VLOOKUP(A159,'ESO dumped ZoneData'!$A$3:$D$9995,3,FALSE)</f>
        <v>101</v>
      </c>
      <c r="D159" s="3" t="str">
        <f>VLOOKUP(A159,'ESO dumped ZoneData'!$A$3:$D$9995,4,FALSE)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constants'!$A$4:$B$1000,2,FALSE)</f>
        <v>DLC_BASE_GAME</v>
      </c>
      <c r="L159" s="3" t="str">
        <f>VLOOKUP(J159,'LibSets constants'!$A$4:$C$1000,3,FALSE)</f>
        <v>Included in base game</v>
      </c>
    </row>
    <row r="160" spans="1:12" x14ac:dyDescent="0.25">
      <c r="A160" s="12">
        <v>359</v>
      </c>
      <c r="B160" s="5">
        <f>VLOOKUP(A160,'ESO dumped ZoneData'!$A$3:$D$9995,2,FALSE)</f>
        <v>157</v>
      </c>
      <c r="C160" s="5">
        <f>VLOOKUP(A160,'ESO dumped ZoneData'!$A$3:$D$9995,3,FALSE)</f>
        <v>101</v>
      </c>
      <c r="D160" s="3" t="str">
        <f>VLOOKUP(A160,'ESO dumped ZoneData'!$A$3:$D$9995,4,FALSE)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constants'!$A$4:$B$1000,2,FALSE)</f>
        <v>DLC_BASE_GAME</v>
      </c>
      <c r="L160" s="3" t="str">
        <f>VLOOKUP(J160,'LibSets constants'!$A$4:$C$1000,3,FALSE)</f>
        <v>Included in base game</v>
      </c>
    </row>
    <row r="161" spans="1:12" x14ac:dyDescent="0.25">
      <c r="A161" s="12">
        <v>360</v>
      </c>
      <c r="B161" s="5">
        <f>VLOOKUP(A161,'ESO dumped ZoneData'!$A$3:$D$9995,2,FALSE)</f>
        <v>158</v>
      </c>
      <c r="C161" s="5">
        <f>VLOOKUP(A161,'ESO dumped ZoneData'!$A$3:$D$9995,3,FALSE)</f>
        <v>101</v>
      </c>
      <c r="D161" s="3" t="str">
        <f>VLOOKUP(A161,'ESO dumped ZoneData'!$A$3:$D$9995,4,FALSE)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constants'!$A$4:$B$1000,2,FALSE)</f>
        <v>DLC_BASE_GAME</v>
      </c>
      <c r="L161" s="3" t="str">
        <f>VLOOKUP(J161,'LibSets constants'!$A$4:$C$1000,3,FALSE)</f>
        <v>Included in base game</v>
      </c>
    </row>
    <row r="162" spans="1:12" x14ac:dyDescent="0.25">
      <c r="A162" s="12">
        <v>361</v>
      </c>
      <c r="B162" s="5">
        <f>VLOOKUP(A162,'ESO dumped ZoneData'!$A$3:$D$9995,2,FALSE)</f>
        <v>159</v>
      </c>
      <c r="C162" s="5">
        <f>VLOOKUP(A162,'ESO dumped ZoneData'!$A$3:$D$9995,3,FALSE)</f>
        <v>101</v>
      </c>
      <c r="D162" s="3" t="str">
        <f>VLOOKUP(A162,'ESO dumped ZoneData'!$A$3:$D$9995,4,FALSE)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constants'!$A$4:$B$1000,2,FALSE)</f>
        <v>DLC_BASE_GAME</v>
      </c>
      <c r="L162" s="3" t="str">
        <f>VLOOKUP(J162,'LibSets constants'!$A$4:$C$1000,3,FALSE)</f>
        <v>Included in base game</v>
      </c>
    </row>
    <row r="163" spans="1:12" x14ac:dyDescent="0.25">
      <c r="A163" s="12">
        <v>362</v>
      </c>
      <c r="B163" s="5">
        <f>VLOOKUP(A163,'ESO dumped ZoneData'!$A$3:$D$9995,2,FALSE)</f>
        <v>160</v>
      </c>
      <c r="C163" s="5">
        <f>VLOOKUP(A163,'ESO dumped ZoneData'!$A$3:$D$9995,3,FALSE)</f>
        <v>101</v>
      </c>
      <c r="D163" s="3" t="str">
        <f>VLOOKUP(A163,'ESO dumped ZoneData'!$A$3:$D$9995,4,FALSE)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constants'!$A$4:$B$1000,2,FALSE)</f>
        <v>DLC_BASE_GAME</v>
      </c>
      <c r="L163" s="3" t="str">
        <f>VLOOKUP(J163,'LibSets constants'!$A$4:$C$1000,3,FALSE)</f>
        <v>Included in base game</v>
      </c>
    </row>
    <row r="164" spans="1:12" x14ac:dyDescent="0.25">
      <c r="A164" s="12">
        <v>363</v>
      </c>
      <c r="B164" s="5">
        <f>VLOOKUP(A164,'ESO dumped ZoneData'!$A$3:$D$9995,2,FALSE)</f>
        <v>161</v>
      </c>
      <c r="C164" s="5">
        <f>VLOOKUP(A164,'ESO dumped ZoneData'!$A$3:$D$9995,3,FALSE)</f>
        <v>101</v>
      </c>
      <c r="D164" s="3" t="str">
        <f>VLOOKUP(A164,'ESO dumped ZoneData'!$A$3:$D$9995,4,FALSE)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constants'!$A$4:$B$1000,2,FALSE)</f>
        <v>DLC_BASE_GAME</v>
      </c>
      <c r="L164" s="3" t="str">
        <f>VLOOKUP(J164,'LibSets constants'!$A$4:$C$1000,3,FALSE)</f>
        <v>Included in base game</v>
      </c>
    </row>
    <row r="165" spans="1:12" x14ac:dyDescent="0.25">
      <c r="A165" s="12">
        <v>364</v>
      </c>
      <c r="B165" s="5">
        <f>VLOOKUP(A165,'ESO dumped ZoneData'!$A$3:$D$9995,2,FALSE)</f>
        <v>162</v>
      </c>
      <c r="C165" s="5">
        <f>VLOOKUP(A165,'ESO dumped ZoneData'!$A$3:$D$9995,3,FALSE)</f>
        <v>101</v>
      </c>
      <c r="D165" s="3" t="str">
        <f>VLOOKUP(A165,'ESO dumped ZoneData'!$A$3:$D$9995,4,FALSE)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constants'!$A$4:$B$1000,2,FALSE)</f>
        <v>DLC_BASE_GAME</v>
      </c>
      <c r="L165" s="3" t="str">
        <f>VLOOKUP(J165,'LibSets constants'!$A$4:$C$1000,3,FALSE)</f>
        <v>Included in base game</v>
      </c>
    </row>
    <row r="166" spans="1:12" x14ac:dyDescent="0.25">
      <c r="A166" s="12">
        <v>365</v>
      </c>
      <c r="B166" s="5">
        <f>VLOOKUP(A166,'ESO dumped ZoneData'!$A$3:$D$9995,2,FALSE)</f>
        <v>163</v>
      </c>
      <c r="C166" s="5">
        <f>VLOOKUP(A166,'ESO dumped ZoneData'!$A$3:$D$9995,3,FALSE)</f>
        <v>347</v>
      </c>
      <c r="D166" s="3" t="str">
        <f>VLOOKUP(A166,'ESO dumped ZoneData'!$A$3:$D$9995,4,FALSE)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constants'!$A$4:$B$1000,2,FALSE)</f>
        <v>DLC_BASE_GAME</v>
      </c>
      <c r="L166" s="3" t="str">
        <f>VLOOKUP(J166,'LibSets constants'!$A$4:$C$1000,3,FALSE)</f>
        <v>Included in base game</v>
      </c>
    </row>
    <row r="167" spans="1:12" x14ac:dyDescent="0.25">
      <c r="A167" s="12">
        <v>366</v>
      </c>
      <c r="B167" s="5">
        <f>VLOOKUP(A167,'ESO dumped ZoneData'!$A$3:$D$9995,2,FALSE)</f>
        <v>164</v>
      </c>
      <c r="C167" s="5">
        <f>VLOOKUP(A167,'ESO dumped ZoneData'!$A$3:$D$9995,3,FALSE)</f>
        <v>347</v>
      </c>
      <c r="D167" s="3" t="str">
        <f>VLOOKUP(A167,'ESO dumped ZoneData'!$A$3:$D$9995,4,FALSE)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constants'!$A$4:$B$1000,2,FALSE)</f>
        <v>DLC_BASE_GAME</v>
      </c>
      <c r="L167" s="3" t="str">
        <f>VLOOKUP(J167,'LibSets constants'!$A$4:$C$1000,3,FALSE)</f>
        <v>Included in base game</v>
      </c>
    </row>
    <row r="168" spans="1:12" x14ac:dyDescent="0.25">
      <c r="A168" s="12">
        <v>367</v>
      </c>
      <c r="B168" s="5">
        <f>VLOOKUP(A168,'ESO dumped ZoneData'!$A$3:$D$9995,2,FALSE)</f>
        <v>165</v>
      </c>
      <c r="C168" s="5">
        <f>VLOOKUP(A168,'ESO dumped ZoneData'!$A$3:$D$9995,3,FALSE)</f>
        <v>347</v>
      </c>
      <c r="D168" s="3" t="str">
        <f>VLOOKUP(A168,'ESO dumped ZoneData'!$A$3:$D$9995,4,FALSE)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constants'!$A$4:$B$1000,2,FALSE)</f>
        <v>DLC_BASE_GAME</v>
      </c>
      <c r="L168" s="3" t="str">
        <f>VLOOKUP(J168,'LibSets constants'!$A$4:$C$1000,3,FALSE)</f>
        <v>Included in base game</v>
      </c>
    </row>
    <row r="169" spans="1:12" x14ac:dyDescent="0.25">
      <c r="A169" s="12">
        <v>368</v>
      </c>
      <c r="B169" s="5">
        <f>VLOOKUP(A169,'ESO dumped ZoneData'!$A$3:$D$9995,2,FALSE)</f>
        <v>166</v>
      </c>
      <c r="C169" s="5">
        <f>VLOOKUP(A169,'ESO dumped ZoneData'!$A$3:$D$9995,3,FALSE)</f>
        <v>347</v>
      </c>
      <c r="D169" s="3" t="str">
        <f>VLOOKUP(A169,'ESO dumped ZoneData'!$A$3:$D$9995,4,FALSE)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constants'!$A$4:$B$1000,2,FALSE)</f>
        <v>DLC_BASE_GAME</v>
      </c>
      <c r="L169" s="3" t="str">
        <f>VLOOKUP(J169,'LibSets constants'!$A$4:$C$1000,3,FALSE)</f>
        <v>Included in base game</v>
      </c>
    </row>
    <row r="170" spans="1:12" x14ac:dyDescent="0.25">
      <c r="A170" s="12">
        <v>369</v>
      </c>
      <c r="B170" s="5">
        <f>VLOOKUP(A170,'ESO dumped ZoneData'!$A$3:$D$9995,2,FALSE)</f>
        <v>167</v>
      </c>
      <c r="C170" s="5">
        <f>VLOOKUP(A170,'ESO dumped ZoneData'!$A$3:$D$9995,3,FALSE)</f>
        <v>347</v>
      </c>
      <c r="D170" s="3" t="str">
        <f>VLOOKUP(A170,'ESO dumped ZoneData'!$A$3:$D$9995,4,FALSE)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constants'!$A$4:$B$1000,2,FALSE)</f>
        <v>DLC_BASE_GAME</v>
      </c>
      <c r="L170" s="3" t="str">
        <f>VLOOKUP(J170,'LibSets constants'!$A$4:$C$1000,3,FALSE)</f>
        <v>Included in base game</v>
      </c>
    </row>
    <row r="171" spans="1:12" x14ac:dyDescent="0.25">
      <c r="A171" s="12">
        <v>370</v>
      </c>
      <c r="B171" s="5">
        <f>VLOOKUP(A171,'ESO dumped ZoneData'!$A$3:$D$9995,2,FALSE)</f>
        <v>168</v>
      </c>
      <c r="C171" s="5">
        <f>VLOOKUP(A171,'ESO dumped ZoneData'!$A$3:$D$9995,3,FALSE)</f>
        <v>347</v>
      </c>
      <c r="D171" s="3" t="str">
        <f>VLOOKUP(A171,'ESO dumped ZoneData'!$A$3:$D$9995,4,FALSE)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constants'!$A$4:$B$1000,2,FALSE)</f>
        <v>DLC_BASE_GAME</v>
      </c>
      <c r="L171" s="3" t="str">
        <f>VLOOKUP(J171,'LibSets constants'!$A$4:$C$1000,3,FALSE)</f>
        <v>Included in base game</v>
      </c>
    </row>
    <row r="172" spans="1:12" x14ac:dyDescent="0.25">
      <c r="A172" s="12">
        <v>371</v>
      </c>
      <c r="B172" s="5">
        <f>VLOOKUP(A172,'ESO dumped ZoneData'!$A$3:$D$9995,2,FALSE)</f>
        <v>169</v>
      </c>
      <c r="C172" s="5">
        <f>VLOOKUP(A172,'ESO dumped ZoneData'!$A$3:$D$9995,3,FALSE)</f>
        <v>347</v>
      </c>
      <c r="D172" s="3" t="str">
        <f>VLOOKUP(A172,'ESO dumped ZoneData'!$A$3:$D$9995,4,FALSE)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constants'!$A$4:$B$1000,2,FALSE)</f>
        <v>DLC_BASE_GAME</v>
      </c>
      <c r="L172" s="3" t="str">
        <f>VLOOKUP(J172,'LibSets constants'!$A$4:$C$1000,3,FALSE)</f>
        <v>Included in base game</v>
      </c>
    </row>
    <row r="173" spans="1:12" x14ac:dyDescent="0.25">
      <c r="A173" s="12">
        <v>372</v>
      </c>
      <c r="B173" s="5">
        <f>VLOOKUP(A173,'ESO dumped ZoneData'!$A$3:$D$9995,2,FALSE)</f>
        <v>170</v>
      </c>
      <c r="C173" s="5">
        <f>VLOOKUP(A173,'ESO dumped ZoneData'!$A$3:$D$9995,3,FALSE)</f>
        <v>347</v>
      </c>
      <c r="D173" s="3" t="str">
        <f>VLOOKUP(A173,'ESO dumped ZoneData'!$A$3:$D$9995,4,FALSE)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constants'!$A$4:$B$1000,2,FALSE)</f>
        <v>DLC_BASE_GAME</v>
      </c>
      <c r="L173" s="3" t="str">
        <f>VLOOKUP(J173,'LibSets constants'!$A$4:$C$1000,3,FALSE)</f>
        <v>Included in base game</v>
      </c>
    </row>
    <row r="174" spans="1:12" x14ac:dyDescent="0.25">
      <c r="A174" s="12">
        <v>374</v>
      </c>
      <c r="B174" s="5">
        <f>VLOOKUP(A174,'ESO dumped ZoneData'!$A$3:$D$9995,2,FALSE)</f>
        <v>171</v>
      </c>
      <c r="C174" s="5">
        <f>VLOOKUP(A174,'ESO dumped ZoneData'!$A$3:$D$9995,3,FALSE)</f>
        <v>347</v>
      </c>
      <c r="D174" s="3" t="str">
        <f>VLOOKUP(A174,'ESO dumped ZoneData'!$A$3:$D$9995,4,FALSE)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constants'!$A$4:$B$1000,2,FALSE)</f>
        <v>DLC_BASE_GAME</v>
      </c>
      <c r="L174" s="3" t="str">
        <f>VLOOKUP(J174,'LibSets constants'!$A$4:$C$1000,3,FALSE)</f>
        <v>Included in base game</v>
      </c>
    </row>
    <row r="175" spans="1:12" x14ac:dyDescent="0.25">
      <c r="A175" s="12">
        <v>375</v>
      </c>
      <c r="B175" s="5">
        <f>VLOOKUP(A175,'ESO dumped ZoneData'!$A$3:$D$9995,2,FALSE)</f>
        <v>172</v>
      </c>
      <c r="C175" s="5">
        <f>VLOOKUP(A175,'ESO dumped ZoneData'!$A$3:$D$9995,3,FALSE)</f>
        <v>347</v>
      </c>
      <c r="D175" s="3" t="str">
        <f>VLOOKUP(A175,'ESO dumped ZoneData'!$A$3:$D$9995,4,FALSE)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constants'!$A$4:$B$1000,2,FALSE)</f>
        <v>DLC_BASE_GAME</v>
      </c>
      <c r="L175" s="3" t="str">
        <f>VLOOKUP(J175,'LibSets constants'!$A$4:$C$1000,3,FALSE)</f>
        <v>Included in base game</v>
      </c>
    </row>
    <row r="176" spans="1:12" x14ac:dyDescent="0.25">
      <c r="A176" s="12">
        <v>376</v>
      </c>
      <c r="B176" s="5">
        <f>VLOOKUP(A176,'ESO dumped ZoneData'!$A$3:$D$9995,2,FALSE)</f>
        <v>173</v>
      </c>
      <c r="C176" s="5">
        <f>VLOOKUP(A176,'ESO dumped ZoneData'!$A$3:$D$9995,3,FALSE)</f>
        <v>347</v>
      </c>
      <c r="D176" s="3" t="str">
        <f>VLOOKUP(A176,'ESO dumped ZoneData'!$A$3:$D$9995,4,FALSE)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constants'!$A$4:$B$1000,2,FALSE)</f>
        <v>DLC_BASE_GAME</v>
      </c>
      <c r="L176" s="3" t="str">
        <f>VLOOKUP(J176,'LibSets constants'!$A$4:$C$1000,3,FALSE)</f>
        <v>Included in base game</v>
      </c>
    </row>
    <row r="177" spans="1:12" x14ac:dyDescent="0.25">
      <c r="A177" s="12">
        <v>377</v>
      </c>
      <c r="B177" s="5">
        <f>VLOOKUP(A177,'ESO dumped ZoneData'!$A$3:$D$9995,2,FALSE)</f>
        <v>174</v>
      </c>
      <c r="C177" s="5">
        <f>VLOOKUP(A177,'ESO dumped ZoneData'!$A$3:$D$9995,3,FALSE)</f>
        <v>58</v>
      </c>
      <c r="D177" s="3" t="str">
        <f>VLOOKUP(A177,'ESO dumped ZoneData'!$A$3:$D$9995,4,FALSE)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constants'!$A$4:$B$1000,2,FALSE)</f>
        <v>DLC_BASE_GAME</v>
      </c>
      <c r="L177" s="3" t="str">
        <f>VLOOKUP(J177,'LibSets constants'!$A$4:$C$1000,3,FALSE)</f>
        <v>Included in base game</v>
      </c>
    </row>
    <row r="178" spans="1:12" x14ac:dyDescent="0.25">
      <c r="A178" s="12">
        <v>378</v>
      </c>
      <c r="B178" s="5">
        <f>VLOOKUP(A178,'ESO dumped ZoneData'!$A$3:$D$9995,2,FALSE)</f>
        <v>175</v>
      </c>
      <c r="C178" s="5">
        <f>VLOOKUP(A178,'ESO dumped ZoneData'!$A$3:$D$9995,3,FALSE)</f>
        <v>58</v>
      </c>
      <c r="D178" s="3" t="str">
        <f>VLOOKUP(A178,'ESO dumped ZoneData'!$A$3:$D$9995,4,FALSE)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constants'!$A$4:$B$1000,2,FALSE)</f>
        <v>DLC_BASE_GAME</v>
      </c>
      <c r="L178" s="3" t="str">
        <f>VLOOKUP(J178,'LibSets constants'!$A$4:$C$1000,3,FALSE)</f>
        <v>Included in base game</v>
      </c>
    </row>
    <row r="179" spans="1:12" x14ac:dyDescent="0.25">
      <c r="A179" s="12">
        <v>379</v>
      </c>
      <c r="B179" s="5">
        <f>VLOOKUP(A179,'ESO dumped ZoneData'!$A$3:$D$9995,2,FALSE)</f>
        <v>176</v>
      </c>
      <c r="C179" s="5">
        <f>VLOOKUP(A179,'ESO dumped ZoneData'!$A$3:$D$9995,3,FALSE)</f>
        <v>58</v>
      </c>
      <c r="D179" s="3" t="str">
        <f>VLOOKUP(A179,'ESO dumped ZoneData'!$A$3:$D$9995,4,FALSE)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constants'!$A$4:$B$1000,2,FALSE)</f>
        <v>DLC_BASE_GAME</v>
      </c>
      <c r="L179" s="3" t="str">
        <f>VLOOKUP(J179,'LibSets constants'!$A$4:$C$1000,3,FALSE)</f>
        <v>Included in base game</v>
      </c>
    </row>
    <row r="180" spans="1:12" x14ac:dyDescent="0.25">
      <c r="A180" s="12">
        <v>380</v>
      </c>
      <c r="B180" s="5">
        <f>VLOOKUP(A180,'ESO dumped ZoneData'!$A$3:$D$9995,2,FALSE)</f>
        <v>177</v>
      </c>
      <c r="C180" s="5">
        <f>VLOOKUP(A180,'ESO dumped ZoneData'!$A$3:$D$9995,3,FALSE)</f>
        <v>381</v>
      </c>
      <c r="D180" s="3" t="str">
        <f>VLOOKUP(A180,'ESO dumped ZoneData'!$A$3:$D$9995,4,FALSE)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constants'!$A$4:$B$1000,2,FALSE)</f>
        <v>DLC_BASE_GAME</v>
      </c>
      <c r="L180" s="3" t="str">
        <f>VLOOKUP(J180,'LibSets constants'!$A$4:$C$1000,3,FALSE)</f>
        <v>Included in base game</v>
      </c>
    </row>
    <row r="181" spans="1:12" x14ac:dyDescent="0.25">
      <c r="A181" s="12">
        <v>381</v>
      </c>
      <c r="B181" s="5">
        <f>VLOOKUP(A181,'ESO dumped ZoneData'!$A$3:$D$9995,2,FALSE)</f>
        <v>178</v>
      </c>
      <c r="C181" s="5">
        <f>VLOOKUP(A181,'ESO dumped ZoneData'!$A$3:$D$9995,3,FALSE)</f>
        <v>381</v>
      </c>
      <c r="D181" s="3" t="str">
        <f>VLOOKUP(A181,'ESO dumped ZoneData'!$A$3:$D$9995,4,FALSE)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constants'!$A$4:$B$1000,2,FALSE)</f>
        <v>DLC_BASE_GAME</v>
      </c>
      <c r="L181" s="3" t="str">
        <f>VLOOKUP(J181,'LibSets constants'!$A$4:$C$1000,3,FALSE)</f>
        <v>Included in base game</v>
      </c>
    </row>
    <row r="182" spans="1:12" x14ac:dyDescent="0.25">
      <c r="A182" s="12">
        <v>382</v>
      </c>
      <c r="B182" s="5">
        <f>VLOOKUP(A182,'ESO dumped ZoneData'!$A$3:$D$9995,2,FALSE)</f>
        <v>179</v>
      </c>
      <c r="C182" s="5">
        <f>VLOOKUP(A182,'ESO dumped ZoneData'!$A$3:$D$9995,3,FALSE)</f>
        <v>382</v>
      </c>
      <c r="D182" s="3" t="str">
        <f>VLOOKUP(A182,'ESO dumped ZoneData'!$A$3:$D$9995,4,FALSE)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constants'!$A$4:$B$1000,2,FALSE)</f>
        <v>DLC_BASE_GAME</v>
      </c>
      <c r="L182" s="3" t="str">
        <f>VLOOKUP(J182,'LibSets constants'!$A$4:$C$1000,3,FALSE)</f>
        <v>Included in base game</v>
      </c>
    </row>
    <row r="183" spans="1:12" x14ac:dyDescent="0.25">
      <c r="A183" s="12">
        <v>383</v>
      </c>
      <c r="B183" s="5">
        <f>VLOOKUP(A183,'ESO dumped ZoneData'!$A$3:$D$9995,2,FALSE)</f>
        <v>180</v>
      </c>
      <c r="C183" s="5">
        <f>VLOOKUP(A183,'ESO dumped ZoneData'!$A$3:$D$9995,3,FALSE)</f>
        <v>383</v>
      </c>
      <c r="D183" s="3" t="str">
        <f>VLOOKUP(A183,'ESO dumped ZoneData'!$A$3:$D$9995,4,FALSE)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constants'!$A$4:$B$1000,2,FALSE)</f>
        <v>DLC_BASE_GAME</v>
      </c>
      <c r="L183" s="3" t="str">
        <f>VLOOKUP(J183,'LibSets constants'!$A$4:$C$1000,3,FALSE)</f>
        <v>Included in base game</v>
      </c>
    </row>
    <row r="184" spans="1:12" x14ac:dyDescent="0.25">
      <c r="A184" s="12">
        <v>385</v>
      </c>
      <c r="B184" s="5">
        <f>VLOOKUP(A184,'ESO dumped ZoneData'!$A$3:$D$9995,2,FALSE)</f>
        <v>181</v>
      </c>
      <c r="C184" s="5">
        <f>VLOOKUP(A184,'ESO dumped ZoneData'!$A$3:$D$9995,3,FALSE)</f>
        <v>208</v>
      </c>
      <c r="D184" s="3" t="str">
        <f>VLOOKUP(A184,'ESO dumped ZoneData'!$A$3:$D$9995,4,FALSE)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constants'!$A$4:$B$1000,2,FALSE)</f>
        <v>DLC_BASE_GAME</v>
      </c>
      <c r="L184" s="3" t="str">
        <f>VLOOKUP(J184,'LibSets constants'!$A$4:$C$1000,3,FALSE)</f>
        <v>Included in base game</v>
      </c>
    </row>
    <row r="185" spans="1:12" x14ac:dyDescent="0.25">
      <c r="A185" s="12">
        <v>386</v>
      </c>
      <c r="B185" s="5">
        <f>VLOOKUP(A185,'ESO dumped ZoneData'!$A$3:$D$9995,2,FALSE)</f>
        <v>182</v>
      </c>
      <c r="C185" s="5">
        <f>VLOOKUP(A185,'ESO dumped ZoneData'!$A$3:$D$9995,3,FALSE)</f>
        <v>41</v>
      </c>
      <c r="D185" s="3" t="str">
        <f>VLOOKUP(A185,'ESO dumped ZoneData'!$A$3:$D$9995,4,FALSE)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constants'!$A$4:$B$1000,2,FALSE)</f>
        <v>DLC_BASE_GAME</v>
      </c>
      <c r="L185" s="3" t="str">
        <f>VLOOKUP(J185,'LibSets constants'!$A$4:$C$1000,3,FALSE)</f>
        <v>Included in base game</v>
      </c>
    </row>
    <row r="186" spans="1:12" x14ac:dyDescent="0.25">
      <c r="A186" s="12">
        <v>387</v>
      </c>
      <c r="B186" s="5">
        <f>VLOOKUP(A186,'ESO dumped ZoneData'!$A$3:$D$9995,2,FALSE)</f>
        <v>183</v>
      </c>
      <c r="C186" s="5">
        <f>VLOOKUP(A186,'ESO dumped ZoneData'!$A$3:$D$9995,3,FALSE)</f>
        <v>381</v>
      </c>
      <c r="D186" s="3" t="str">
        <f>VLOOKUP(A186,'ESO dumped ZoneData'!$A$3:$D$9995,4,FALSE)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constants'!$A$4:$B$1000,2,FALSE)</f>
        <v>DLC_BASE_GAME</v>
      </c>
      <c r="L186" s="3" t="str">
        <f>VLOOKUP(J186,'LibSets constants'!$A$4:$C$1000,3,FALSE)</f>
        <v>Included in base game</v>
      </c>
    </row>
    <row r="187" spans="1:12" x14ac:dyDescent="0.25">
      <c r="A187" s="12">
        <v>388</v>
      </c>
      <c r="B187" s="5">
        <f>VLOOKUP(A187,'ESO dumped ZoneData'!$A$3:$D$9995,2,FALSE)</f>
        <v>184</v>
      </c>
      <c r="C187" s="5">
        <f>VLOOKUP(A187,'ESO dumped ZoneData'!$A$3:$D$9995,3,FALSE)</f>
        <v>381</v>
      </c>
      <c r="D187" s="3" t="str">
        <f>VLOOKUP(A187,'ESO dumped ZoneData'!$A$3:$D$9995,4,FALSE)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constants'!$A$4:$B$1000,2,FALSE)</f>
        <v>DLC_BASE_GAME</v>
      </c>
      <c r="L187" s="3" t="str">
        <f>VLOOKUP(J187,'LibSets constants'!$A$4:$C$1000,3,FALSE)</f>
        <v>Included in base game</v>
      </c>
    </row>
    <row r="188" spans="1:12" x14ac:dyDescent="0.25">
      <c r="A188" s="12">
        <v>389</v>
      </c>
      <c r="B188" s="5">
        <f>VLOOKUP(A188,'ESO dumped ZoneData'!$A$3:$D$9995,2,FALSE)</f>
        <v>185</v>
      </c>
      <c r="C188" s="5">
        <f>VLOOKUP(A188,'ESO dumped ZoneData'!$A$3:$D$9995,3,FALSE)</f>
        <v>383</v>
      </c>
      <c r="D188" s="3" t="str">
        <f>VLOOKUP(A188,'ESO dumped ZoneData'!$A$3:$D$9995,4,FALSE)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constants'!$A$4:$B$1000,2,FALSE)</f>
        <v>DLC_BASE_GAME</v>
      </c>
      <c r="L188" s="3" t="str">
        <f>VLOOKUP(J188,'LibSets constants'!$A$4:$C$1000,3,FALSE)</f>
        <v>Included in base game</v>
      </c>
    </row>
    <row r="189" spans="1:12" x14ac:dyDescent="0.25">
      <c r="A189" s="12">
        <v>390</v>
      </c>
      <c r="B189" s="5">
        <f>VLOOKUP(A189,'ESO dumped ZoneData'!$A$3:$D$9995,2,FALSE)</f>
        <v>186</v>
      </c>
      <c r="C189" s="5">
        <f>VLOOKUP(A189,'ESO dumped ZoneData'!$A$3:$D$9995,3,FALSE)</f>
        <v>381</v>
      </c>
      <c r="D189" s="3" t="str">
        <f>VLOOKUP(A189,'ESO dumped ZoneData'!$A$3:$D$9995,4,FALSE)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constants'!$A$4:$B$1000,2,FALSE)</f>
        <v>DLC_BASE_GAME</v>
      </c>
      <c r="L189" s="3" t="str">
        <f>VLOOKUP(J189,'LibSets constants'!$A$4:$C$1000,3,FALSE)</f>
        <v>Included in base game</v>
      </c>
    </row>
    <row r="190" spans="1:12" x14ac:dyDescent="0.25">
      <c r="A190" s="12">
        <v>392</v>
      </c>
      <c r="B190" s="5">
        <f>VLOOKUP(A190,'ESO dumped ZoneData'!$A$3:$D$9995,2,FALSE)</f>
        <v>187</v>
      </c>
      <c r="C190" s="5">
        <f>VLOOKUP(A190,'ESO dumped ZoneData'!$A$3:$D$9995,3,FALSE)</f>
        <v>381</v>
      </c>
      <c r="D190" s="3" t="str">
        <f>VLOOKUP(A190,'ESO dumped ZoneData'!$A$3:$D$9995,4,FALSE)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constants'!$A$4:$B$1000,2,FALSE)</f>
        <v>DLC_BASE_GAME</v>
      </c>
      <c r="L190" s="3" t="str">
        <f>VLOOKUP(J190,'LibSets constants'!$A$4:$C$1000,3,FALSE)</f>
        <v>Included in base game</v>
      </c>
    </row>
    <row r="191" spans="1:12" x14ac:dyDescent="0.25">
      <c r="A191" s="12">
        <v>393</v>
      </c>
      <c r="B191" s="5">
        <f>VLOOKUP(A191,'ESO dumped ZoneData'!$A$3:$D$9995,2,FALSE)</f>
        <v>188</v>
      </c>
      <c r="C191" s="5">
        <f>VLOOKUP(A191,'ESO dumped ZoneData'!$A$3:$D$9995,3,FALSE)</f>
        <v>381</v>
      </c>
      <c r="D191" s="3" t="str">
        <f>VLOOKUP(A191,'ESO dumped ZoneData'!$A$3:$D$9995,4,FALSE)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constants'!$A$4:$B$1000,2,FALSE)</f>
        <v>DLC_BASE_GAME</v>
      </c>
      <c r="L191" s="3" t="str">
        <f>VLOOKUP(J191,'LibSets constants'!$A$4:$C$1000,3,FALSE)</f>
        <v>Included in base game</v>
      </c>
    </row>
    <row r="192" spans="1:12" x14ac:dyDescent="0.25">
      <c r="A192" s="12">
        <v>394</v>
      </c>
      <c r="B192" s="5">
        <f>VLOOKUP(A192,'ESO dumped ZoneData'!$A$3:$D$9995,2,FALSE)</f>
        <v>189</v>
      </c>
      <c r="C192" s="5">
        <f>VLOOKUP(A192,'ESO dumped ZoneData'!$A$3:$D$9995,3,FALSE)</f>
        <v>381</v>
      </c>
      <c r="D192" s="3" t="str">
        <f>VLOOKUP(A192,'ESO dumped ZoneData'!$A$3:$D$9995,4,FALSE)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constants'!$A$4:$B$1000,2,FALSE)</f>
        <v>DLC_BASE_GAME</v>
      </c>
      <c r="L192" s="3" t="str">
        <f>VLOOKUP(J192,'LibSets constants'!$A$4:$C$1000,3,FALSE)</f>
        <v>Included in base game</v>
      </c>
    </row>
    <row r="193" spans="1:12" x14ac:dyDescent="0.25">
      <c r="A193" s="12">
        <v>395</v>
      </c>
      <c r="B193" s="5">
        <f>VLOOKUP(A193,'ESO dumped ZoneData'!$A$3:$D$9995,2,FALSE)</f>
        <v>190</v>
      </c>
      <c r="C193" s="5">
        <f>VLOOKUP(A193,'ESO dumped ZoneData'!$A$3:$D$9995,3,FALSE)</f>
        <v>381</v>
      </c>
      <c r="D193" s="3" t="str">
        <f>VLOOKUP(A193,'ESO dumped ZoneData'!$A$3:$D$9995,4,FALSE)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constants'!$A$4:$B$1000,2,FALSE)</f>
        <v>DLC_BASE_GAME</v>
      </c>
      <c r="L193" s="3" t="str">
        <f>VLOOKUP(J193,'LibSets constants'!$A$4:$C$1000,3,FALSE)</f>
        <v>Included in base game</v>
      </c>
    </row>
    <row r="194" spans="1:12" x14ac:dyDescent="0.25">
      <c r="A194" s="12">
        <v>396</v>
      </c>
      <c r="B194" s="5">
        <f>VLOOKUP(A194,'ESO dumped ZoneData'!$A$3:$D$9995,2,FALSE)</f>
        <v>191</v>
      </c>
      <c r="C194" s="5">
        <f>VLOOKUP(A194,'ESO dumped ZoneData'!$A$3:$D$9995,3,FALSE)</f>
        <v>381</v>
      </c>
      <c r="D194" s="3" t="str">
        <f>VLOOKUP(A194,'ESO dumped ZoneData'!$A$3:$D$9995,4,FALSE)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constants'!$A$4:$B$1000,2,FALSE)</f>
        <v>DLC_BASE_GAME</v>
      </c>
      <c r="L194" s="3" t="str">
        <f>VLOOKUP(J194,'LibSets constants'!$A$4:$C$1000,3,FALSE)</f>
        <v>Included in base game</v>
      </c>
    </row>
    <row r="195" spans="1:12" x14ac:dyDescent="0.25">
      <c r="A195" s="12">
        <v>397</v>
      </c>
      <c r="B195" s="5">
        <f>VLOOKUP(A195,'ESO dumped ZoneData'!$A$3:$D$9995,2,FALSE)</f>
        <v>192</v>
      </c>
      <c r="C195" s="5">
        <f>VLOOKUP(A195,'ESO dumped ZoneData'!$A$3:$D$9995,3,FALSE)</f>
        <v>381</v>
      </c>
      <c r="D195" s="3" t="str">
        <f>VLOOKUP(A195,'ESO dumped ZoneData'!$A$3:$D$9995,4,FALSE)</f>
        <v>Del's Claim</v>
      </c>
      <c r="E195" s="3" t="str">
        <f t="array" ref="E195">IF(OR(EXACT(A195,'ESO Dungeon constants'!$D$3:$D$987)),"X","")</f>
        <v/>
      </c>
      <c r="F195" s="3" t="str">
        <f t="shared" ref="F195:F258" si="12">IF(EXACT(A195,C195),"X","")</f>
        <v/>
      </c>
      <c r="G195" s="3" t="str">
        <f t="shared" ref="G195:G258" si="13">IF(A195&lt;&gt;C195,VLOOKUP(C195,$A$3:$D$9950,4,FALSE),"")</f>
        <v>Auridon</v>
      </c>
      <c r="H195" s="17">
        <f t="shared" ref="H195:H258" si="14">A195</f>
        <v>397</v>
      </c>
      <c r="I195" s="17">
        <f t="shared" ref="I195:I258" si="15">C195</f>
        <v>381</v>
      </c>
      <c r="J195">
        <v>0</v>
      </c>
      <c r="K195" s="3" t="str">
        <f>VLOOKUP(J195,'LibSets constants'!$A$4:$B$1000,2,FALSE)</f>
        <v>DLC_BASE_GAME</v>
      </c>
      <c r="L195" s="3" t="str">
        <f>VLOOKUP(J195,'LibSets constants'!$A$4:$C$1000,3,FALSE)</f>
        <v>Included in base game</v>
      </c>
    </row>
    <row r="196" spans="1:12" x14ac:dyDescent="0.25">
      <c r="A196" s="12">
        <v>398</v>
      </c>
      <c r="B196" s="5">
        <f>VLOOKUP(A196,'ESO dumped ZoneData'!$A$3:$D$9995,2,FALSE)</f>
        <v>193</v>
      </c>
      <c r="C196" s="5">
        <f>VLOOKUP(A196,'ESO dumped ZoneData'!$A$3:$D$9995,3,FALSE)</f>
        <v>381</v>
      </c>
      <c r="D196" s="3" t="str">
        <f>VLOOKUP(A196,'ESO dumped ZoneData'!$A$3:$D$9995,4,FALSE)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constants'!$A$4:$B$1000,2,FALSE)</f>
        <v>DLC_BASE_GAME</v>
      </c>
      <c r="L196" s="3" t="str">
        <f>VLOOKUP(J196,'LibSets constants'!$A$4:$C$1000,3,FALSE)</f>
        <v>Included in base game</v>
      </c>
    </row>
    <row r="197" spans="1:12" x14ac:dyDescent="0.25">
      <c r="A197" s="12">
        <v>399</v>
      </c>
      <c r="B197" s="5">
        <f>VLOOKUP(A197,'ESO dumped ZoneData'!$A$3:$D$9995,2,FALSE)</f>
        <v>194</v>
      </c>
      <c r="C197" s="5">
        <f>VLOOKUP(A197,'ESO dumped ZoneData'!$A$3:$D$9995,3,FALSE)</f>
        <v>381</v>
      </c>
      <c r="D197" s="44" t="str">
        <f>VLOOKUP(A197,'ESO dumped ZoneData'!$A$3:$D$9995,4,FALSE)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constants'!$A$4:$B$1000,2,FALSE)</f>
        <v>DLC_BASE_GAME</v>
      </c>
      <c r="L197" s="3" t="str">
        <f>VLOOKUP(J197,'LibSets constants'!$A$4:$C$1000,3,FALSE)</f>
        <v>Included in base game</v>
      </c>
    </row>
    <row r="198" spans="1:12" x14ac:dyDescent="0.25">
      <c r="A198" s="12">
        <v>400</v>
      </c>
      <c r="B198" s="5">
        <f>VLOOKUP(A198,'ESO dumped ZoneData'!$A$3:$D$9995,2,FALSE)</f>
        <v>195</v>
      </c>
      <c r="C198" s="5">
        <f>VLOOKUP(A198,'ESO dumped ZoneData'!$A$3:$D$9995,3,FALSE)</f>
        <v>381</v>
      </c>
      <c r="D198" s="3" t="str">
        <f>VLOOKUP(A198,'ESO dumped ZoneData'!$A$3:$D$9995,4,FALSE)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constants'!$A$4:$B$1000,2,FALSE)</f>
        <v>DLC_BASE_GAME</v>
      </c>
      <c r="L198" s="3" t="str">
        <f>VLOOKUP(J198,'LibSets constants'!$A$4:$C$1000,3,FALSE)</f>
        <v>Included in base game</v>
      </c>
    </row>
    <row r="199" spans="1:12" x14ac:dyDescent="0.25">
      <c r="A199" s="12">
        <v>401</v>
      </c>
      <c r="B199" s="5">
        <f>VLOOKUP(A199,'ESO dumped ZoneData'!$A$3:$D$9995,2,FALSE)</f>
        <v>196</v>
      </c>
      <c r="C199" s="5">
        <f>VLOOKUP(A199,'ESO dumped ZoneData'!$A$3:$D$9995,3,FALSE)</f>
        <v>381</v>
      </c>
      <c r="D199" s="3" t="str">
        <f>VLOOKUP(A199,'ESO dumped ZoneData'!$A$3:$D$9995,4,FALSE)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constants'!$A$4:$B$1000,2,FALSE)</f>
        <v>DLC_BASE_GAME</v>
      </c>
      <c r="L199" s="3" t="str">
        <f>VLOOKUP(J199,'LibSets constants'!$A$4:$C$1000,3,FALSE)</f>
        <v>Included in base game</v>
      </c>
    </row>
    <row r="200" spans="1:12" x14ac:dyDescent="0.25">
      <c r="A200" s="12">
        <v>402</v>
      </c>
      <c r="B200" s="5">
        <f>VLOOKUP(A200,'ESO dumped ZoneData'!$A$3:$D$9995,2,FALSE)</f>
        <v>197</v>
      </c>
      <c r="C200" s="5">
        <f>VLOOKUP(A200,'ESO dumped ZoneData'!$A$3:$D$9995,3,FALSE)</f>
        <v>103</v>
      </c>
      <c r="D200" s="3" t="str">
        <f>VLOOKUP(A200,'ESO dumped ZoneData'!$A$3:$D$9995,4,FALSE)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constants'!$A$4:$B$1000,2,FALSE)</f>
        <v>DLC_BASE_GAME</v>
      </c>
      <c r="L200" s="3" t="str">
        <f>VLOOKUP(J200,'LibSets constants'!$A$4:$C$1000,3,FALSE)</f>
        <v>Included in base game</v>
      </c>
    </row>
    <row r="201" spans="1:12" x14ac:dyDescent="0.25">
      <c r="A201" s="12">
        <v>403</v>
      </c>
      <c r="B201" s="5">
        <f>VLOOKUP(A201,'ESO dumped ZoneData'!$A$3:$D$9995,2,FALSE)</f>
        <v>198</v>
      </c>
      <c r="C201" s="5">
        <f>VLOOKUP(A201,'ESO dumped ZoneData'!$A$3:$D$9995,3,FALSE)</f>
        <v>103</v>
      </c>
      <c r="D201" s="3" t="str">
        <f>VLOOKUP(A201,'ESO dumped ZoneData'!$A$3:$D$9995,4,FALSE)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constants'!$A$4:$B$1000,2,FALSE)</f>
        <v>DLC_BASE_GAME</v>
      </c>
      <c r="L201" s="3" t="str">
        <f>VLOOKUP(J201,'LibSets constants'!$A$4:$C$1000,3,FALSE)</f>
        <v>Included in base game</v>
      </c>
    </row>
    <row r="202" spans="1:12" x14ac:dyDescent="0.25">
      <c r="A202" s="12">
        <v>404</v>
      </c>
      <c r="B202" s="5">
        <f>VLOOKUP(A202,'ESO dumped ZoneData'!$A$3:$D$9995,2,FALSE)</f>
        <v>199</v>
      </c>
      <c r="C202" s="5">
        <f>VLOOKUP(A202,'ESO dumped ZoneData'!$A$3:$D$9995,3,FALSE)</f>
        <v>103</v>
      </c>
      <c r="D202" s="3" t="str">
        <f>VLOOKUP(A202,'ESO dumped ZoneData'!$A$3:$D$9995,4,FALSE)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constants'!$A$4:$B$1000,2,FALSE)</f>
        <v>DLC_BASE_GAME</v>
      </c>
      <c r="L202" s="3" t="str">
        <f>VLOOKUP(J202,'LibSets constants'!$A$4:$C$1000,3,FALSE)</f>
        <v>Included in base game</v>
      </c>
    </row>
    <row r="203" spans="1:12" x14ac:dyDescent="0.25">
      <c r="A203" s="12">
        <v>405</v>
      </c>
      <c r="B203" s="5">
        <f>VLOOKUP(A203,'ESO dumped ZoneData'!$A$3:$D$9995,2,FALSE)</f>
        <v>200</v>
      </c>
      <c r="C203" s="5">
        <f>VLOOKUP(A203,'ESO dumped ZoneData'!$A$3:$D$9995,3,FALSE)</f>
        <v>57</v>
      </c>
      <c r="D203" s="3" t="str">
        <f>VLOOKUP(A203,'ESO dumped ZoneData'!$A$3:$D$9995,4,FALSE)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constants'!$A$4:$B$1000,2,FALSE)</f>
        <v>DLC_BASE_GAME</v>
      </c>
      <c r="L203" s="3" t="str">
        <f>VLOOKUP(J203,'LibSets constants'!$A$4:$C$1000,3,FALSE)</f>
        <v>Included in base game</v>
      </c>
    </row>
    <row r="204" spans="1:12" x14ac:dyDescent="0.25">
      <c r="A204" s="12">
        <v>406</v>
      </c>
      <c r="B204" s="5">
        <f>VLOOKUP(A204,'ESO dumped ZoneData'!$A$3:$D$9995,2,FALSE)</f>
        <v>201</v>
      </c>
      <c r="C204" s="5">
        <f>VLOOKUP(A204,'ESO dumped ZoneData'!$A$3:$D$9995,3,FALSE)</f>
        <v>57</v>
      </c>
      <c r="D204" s="3" t="str">
        <f>VLOOKUP(A204,'ESO dumped ZoneData'!$A$3:$D$9995,4,FALSE)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constants'!$A$4:$B$1000,2,FALSE)</f>
        <v>DLC_BASE_GAME</v>
      </c>
      <c r="L204" s="3" t="str">
        <f>VLOOKUP(J204,'LibSets constants'!$A$4:$C$1000,3,FALSE)</f>
        <v>Included in base game</v>
      </c>
    </row>
    <row r="205" spans="1:12" x14ac:dyDescent="0.25">
      <c r="A205" s="12">
        <v>407</v>
      </c>
      <c r="B205" s="5">
        <f>VLOOKUP(A205,'ESO dumped ZoneData'!$A$3:$D$9995,2,FALSE)</f>
        <v>202</v>
      </c>
      <c r="C205" s="5">
        <f>VLOOKUP(A205,'ESO dumped ZoneData'!$A$3:$D$9995,3,FALSE)</f>
        <v>57</v>
      </c>
      <c r="D205" s="3" t="str">
        <f>VLOOKUP(A205,'ESO dumped ZoneData'!$A$3:$D$9995,4,FALSE)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constants'!$A$4:$B$1000,2,FALSE)</f>
        <v>DLC_BASE_GAME</v>
      </c>
      <c r="L205" s="3" t="str">
        <f>VLOOKUP(J205,'LibSets constants'!$A$4:$C$1000,3,FALSE)</f>
        <v>Included in base game</v>
      </c>
    </row>
    <row r="206" spans="1:12" x14ac:dyDescent="0.25">
      <c r="A206" s="12">
        <v>408</v>
      </c>
      <c r="B206" s="5">
        <f>VLOOKUP(A206,'ESO dumped ZoneData'!$A$3:$D$9995,2,FALSE)</f>
        <v>203</v>
      </c>
      <c r="C206" s="5">
        <f>VLOOKUP(A206,'ESO dumped ZoneData'!$A$3:$D$9995,3,FALSE)</f>
        <v>57</v>
      </c>
      <c r="D206" s="3" t="str">
        <f>VLOOKUP(A206,'ESO dumped ZoneData'!$A$3:$D$9995,4,FALSE)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constants'!$A$4:$B$1000,2,FALSE)</f>
        <v>DLC_BASE_GAME</v>
      </c>
      <c r="L206" s="3" t="str">
        <f>VLOOKUP(J206,'LibSets constants'!$A$4:$C$1000,3,FALSE)</f>
        <v>Included in base game</v>
      </c>
    </row>
    <row r="207" spans="1:12" x14ac:dyDescent="0.25">
      <c r="A207" s="12">
        <v>409</v>
      </c>
      <c r="B207" s="5">
        <f>VLOOKUP(A207,'ESO dumped ZoneData'!$A$3:$D$9995,2,FALSE)</f>
        <v>204</v>
      </c>
      <c r="C207" s="5">
        <f>VLOOKUP(A207,'ESO dumped ZoneData'!$A$3:$D$9995,3,FALSE)</f>
        <v>57</v>
      </c>
      <c r="D207" s="3" t="str">
        <f>VLOOKUP(A207,'ESO dumped ZoneData'!$A$3:$D$9995,4,FALSE)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constants'!$A$4:$B$1000,2,FALSE)</f>
        <v>DLC_BASE_GAME</v>
      </c>
      <c r="L207" s="3" t="str">
        <f>VLOOKUP(J207,'LibSets constants'!$A$4:$C$1000,3,FALSE)</f>
        <v>Included in base game</v>
      </c>
    </row>
    <row r="208" spans="1:12" x14ac:dyDescent="0.25">
      <c r="A208" s="12">
        <v>410</v>
      </c>
      <c r="B208" s="5">
        <f>VLOOKUP(A208,'ESO dumped ZoneData'!$A$3:$D$9995,2,FALSE)</f>
        <v>205</v>
      </c>
      <c r="C208" s="5">
        <f>VLOOKUP(A208,'ESO dumped ZoneData'!$A$3:$D$9995,3,FALSE)</f>
        <v>57</v>
      </c>
      <c r="D208" s="3" t="str">
        <f>VLOOKUP(A208,'ESO dumped ZoneData'!$A$3:$D$9995,4,FALSE)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constants'!$A$4:$B$1000,2,FALSE)</f>
        <v>DLC_BASE_GAME</v>
      </c>
      <c r="L208" s="3" t="str">
        <f>VLOOKUP(J208,'LibSets constants'!$A$4:$C$1000,3,FALSE)</f>
        <v>Included in base game</v>
      </c>
    </row>
    <row r="209" spans="1:12" x14ac:dyDescent="0.25">
      <c r="A209" s="12">
        <v>411</v>
      </c>
      <c r="B209" s="5">
        <f>VLOOKUP(A209,'ESO dumped ZoneData'!$A$3:$D$9995,2,FALSE)</f>
        <v>206</v>
      </c>
      <c r="C209" s="5">
        <f>VLOOKUP(A209,'ESO dumped ZoneData'!$A$3:$D$9995,3,FALSE)</f>
        <v>58</v>
      </c>
      <c r="D209" s="3" t="str">
        <f>VLOOKUP(A209,'ESO dumped ZoneData'!$A$3:$D$9995,4,FALSE)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constants'!$A$4:$B$1000,2,FALSE)</f>
        <v>DLC_BASE_GAME</v>
      </c>
      <c r="L209" s="3" t="str">
        <f>VLOOKUP(J209,'LibSets constants'!$A$4:$C$1000,3,FALSE)</f>
        <v>Included in base game</v>
      </c>
    </row>
    <row r="210" spans="1:12" x14ac:dyDescent="0.25">
      <c r="A210" s="12">
        <v>412</v>
      </c>
      <c r="B210" s="5">
        <f>VLOOKUP(A210,'ESO dumped ZoneData'!$A$3:$D$9995,2,FALSE)</f>
        <v>207</v>
      </c>
      <c r="C210" s="5">
        <f>VLOOKUP(A210,'ESO dumped ZoneData'!$A$3:$D$9995,3,FALSE)</f>
        <v>103</v>
      </c>
      <c r="D210" s="3" t="str">
        <f>VLOOKUP(A210,'ESO dumped ZoneData'!$A$3:$D$9995,4,FALSE)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constants'!$A$4:$B$1000,2,FALSE)</f>
        <v>DLC_BASE_GAME</v>
      </c>
      <c r="L210" s="3" t="str">
        <f>VLOOKUP(J210,'LibSets constants'!$A$4:$C$1000,3,FALSE)</f>
        <v>Included in base game</v>
      </c>
    </row>
    <row r="211" spans="1:12" x14ac:dyDescent="0.25">
      <c r="A211" s="12">
        <v>413</v>
      </c>
      <c r="B211" s="5">
        <f>VLOOKUP(A211,'ESO dumped ZoneData'!$A$3:$D$9995,2,FALSE)</f>
        <v>208</v>
      </c>
      <c r="C211" s="5">
        <f>VLOOKUP(A211,'ESO dumped ZoneData'!$A$3:$D$9995,3,FALSE)</f>
        <v>103</v>
      </c>
      <c r="D211" s="3" t="str">
        <f>VLOOKUP(A211,'ESO dumped ZoneData'!$A$3:$D$9995,4,FALSE)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constants'!$A$4:$B$1000,2,FALSE)</f>
        <v>DLC_BASE_GAME</v>
      </c>
      <c r="L211" s="3" t="str">
        <f>VLOOKUP(J211,'LibSets constants'!$A$4:$C$1000,3,FALSE)</f>
        <v>Included in base game</v>
      </c>
    </row>
    <row r="212" spans="1:12" x14ac:dyDescent="0.25">
      <c r="A212" s="12">
        <v>414</v>
      </c>
      <c r="B212" s="5">
        <f>VLOOKUP(A212,'ESO dumped ZoneData'!$A$3:$D$9995,2,FALSE)</f>
        <v>209</v>
      </c>
      <c r="C212" s="5">
        <f>VLOOKUP(A212,'ESO dumped ZoneData'!$A$3:$D$9995,3,FALSE)</f>
        <v>103</v>
      </c>
      <c r="D212" s="3" t="str">
        <f>VLOOKUP(A212,'ESO dumped ZoneData'!$A$3:$D$9995,4,FALSE)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constants'!$A$4:$B$1000,2,FALSE)</f>
        <v>DLC_BASE_GAME</v>
      </c>
      <c r="L212" s="3" t="str">
        <f>VLOOKUP(J212,'LibSets constants'!$A$4:$C$1000,3,FALSE)</f>
        <v>Included in base game</v>
      </c>
    </row>
    <row r="213" spans="1:12" x14ac:dyDescent="0.25">
      <c r="A213" s="12">
        <v>415</v>
      </c>
      <c r="B213" s="5">
        <f>VLOOKUP(A213,'ESO dumped ZoneData'!$A$3:$D$9995,2,FALSE)</f>
        <v>210</v>
      </c>
      <c r="C213" s="5">
        <f>VLOOKUP(A213,'ESO dumped ZoneData'!$A$3:$D$9995,3,FALSE)</f>
        <v>103</v>
      </c>
      <c r="D213" s="3" t="str">
        <f>VLOOKUP(A213,'ESO dumped ZoneData'!$A$3:$D$9995,4,FALSE)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constants'!$A$4:$B$1000,2,FALSE)</f>
        <v>DLC_BASE_GAME</v>
      </c>
      <c r="L213" s="3" t="str">
        <f>VLOOKUP(J213,'LibSets constants'!$A$4:$C$1000,3,FALSE)</f>
        <v>Included in base game</v>
      </c>
    </row>
    <row r="214" spans="1:12" x14ac:dyDescent="0.25">
      <c r="A214" s="12">
        <v>416</v>
      </c>
      <c r="B214" s="5">
        <f>VLOOKUP(A214,'ESO dumped ZoneData'!$A$3:$D$9995,2,FALSE)</f>
        <v>211</v>
      </c>
      <c r="C214" s="5">
        <f>VLOOKUP(A214,'ESO dumped ZoneData'!$A$3:$D$9995,3,FALSE)</f>
        <v>381</v>
      </c>
      <c r="D214" s="3" t="str">
        <f>VLOOKUP(A214,'ESO dumped ZoneData'!$A$3:$D$9995,4,FALSE)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constants'!$A$4:$B$1000,2,FALSE)</f>
        <v>DLC_BASE_GAME</v>
      </c>
      <c r="L214" s="3" t="str">
        <f>VLOOKUP(J214,'LibSets constants'!$A$4:$C$1000,3,FALSE)</f>
        <v>Included in base game</v>
      </c>
    </row>
    <row r="215" spans="1:12" x14ac:dyDescent="0.25">
      <c r="A215" s="12">
        <v>417</v>
      </c>
      <c r="B215" s="5">
        <f>VLOOKUP(A215,'ESO dumped ZoneData'!$A$3:$D$9995,2,FALSE)</f>
        <v>212</v>
      </c>
      <c r="C215" s="5">
        <f>VLOOKUP(A215,'ESO dumped ZoneData'!$A$3:$D$9995,3,FALSE)</f>
        <v>347</v>
      </c>
      <c r="D215" s="3" t="str">
        <f>VLOOKUP(A215,'ESO dumped ZoneData'!$A$3:$D$9995,4,FALSE)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constants'!$A$4:$B$1000,2,FALSE)</f>
        <v>DLC_BASE_GAME</v>
      </c>
      <c r="L215" s="3" t="str">
        <f>VLOOKUP(J215,'LibSets constants'!$A$4:$C$1000,3,FALSE)</f>
        <v>Included in base game</v>
      </c>
    </row>
    <row r="216" spans="1:12" x14ac:dyDescent="0.25">
      <c r="A216" s="12">
        <v>418</v>
      </c>
      <c r="B216" s="5">
        <f>VLOOKUP(A216,'ESO dumped ZoneData'!$A$3:$D$9995,2,FALSE)</f>
        <v>213</v>
      </c>
      <c r="C216" s="5">
        <f>VLOOKUP(A216,'ESO dumped ZoneData'!$A$3:$D$9995,3,FALSE)</f>
        <v>347</v>
      </c>
      <c r="D216" s="3" t="str">
        <f>VLOOKUP(A216,'ESO dumped ZoneData'!$A$3:$D$9995,4,FALSE)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constants'!$A$4:$B$1000,2,FALSE)</f>
        <v>DLC_BASE_GAME</v>
      </c>
      <c r="L216" s="3" t="str">
        <f>VLOOKUP(J216,'LibSets constants'!$A$4:$C$1000,3,FALSE)</f>
        <v>Included in base game</v>
      </c>
    </row>
    <row r="217" spans="1:12" x14ac:dyDescent="0.25">
      <c r="A217" s="12">
        <v>419</v>
      </c>
      <c r="B217" s="5">
        <f>VLOOKUP(A217,'ESO dumped ZoneData'!$A$3:$D$9995,2,FALSE)</f>
        <v>214</v>
      </c>
      <c r="C217" s="5">
        <f>VLOOKUP(A217,'ESO dumped ZoneData'!$A$3:$D$9995,3,FALSE)</f>
        <v>347</v>
      </c>
      <c r="D217" s="3" t="str">
        <f>VLOOKUP(A217,'ESO dumped ZoneData'!$A$3:$D$9995,4,FALSE)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constants'!$A$4:$B$1000,2,FALSE)</f>
        <v>DLC_BASE_GAME</v>
      </c>
      <c r="L217" s="3" t="str">
        <f>VLOOKUP(J217,'LibSets constants'!$A$4:$C$1000,3,FALSE)</f>
        <v>Included in base game</v>
      </c>
    </row>
    <row r="218" spans="1:12" x14ac:dyDescent="0.25">
      <c r="A218" s="12">
        <v>420</v>
      </c>
      <c r="B218" s="5">
        <f>VLOOKUP(A218,'ESO dumped ZoneData'!$A$3:$D$9995,2,FALSE)</f>
        <v>215</v>
      </c>
      <c r="C218" s="5">
        <f>VLOOKUP(A218,'ESO dumped ZoneData'!$A$3:$D$9995,3,FALSE)</f>
        <v>347</v>
      </c>
      <c r="D218" s="3" t="str">
        <f>VLOOKUP(A218,'ESO dumped ZoneData'!$A$3:$D$9995,4,FALSE)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constants'!$A$4:$B$1000,2,FALSE)</f>
        <v>DLC_BASE_GAME</v>
      </c>
      <c r="L218" s="3" t="str">
        <f>VLOOKUP(J218,'LibSets constants'!$A$4:$C$1000,3,FALSE)</f>
        <v>Included in base game</v>
      </c>
    </row>
    <row r="219" spans="1:12" x14ac:dyDescent="0.25">
      <c r="A219" s="12">
        <v>421</v>
      </c>
      <c r="B219" s="5">
        <f>VLOOKUP(A219,'ESO dumped ZoneData'!$A$3:$D$9995,2,FALSE)</f>
        <v>216</v>
      </c>
      <c r="C219" s="5">
        <f>VLOOKUP(A219,'ESO dumped ZoneData'!$A$3:$D$9995,3,FALSE)</f>
        <v>347</v>
      </c>
      <c r="D219" s="3" t="str">
        <f>VLOOKUP(A219,'ESO dumped ZoneData'!$A$3:$D$9995,4,FALSE)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constants'!$A$4:$B$1000,2,FALSE)</f>
        <v>DLC_BASE_GAME</v>
      </c>
      <c r="L219" s="3" t="str">
        <f>VLOOKUP(J219,'LibSets constants'!$A$4:$C$1000,3,FALSE)</f>
        <v>Included in base game</v>
      </c>
    </row>
    <row r="220" spans="1:12" x14ac:dyDescent="0.25">
      <c r="A220" s="12">
        <v>422</v>
      </c>
      <c r="B220" s="5">
        <f>VLOOKUP(A220,'ESO dumped ZoneData'!$A$3:$D$9995,2,FALSE)</f>
        <v>217</v>
      </c>
      <c r="C220" s="5">
        <f>VLOOKUP(A220,'ESO dumped ZoneData'!$A$3:$D$9995,3,FALSE)</f>
        <v>347</v>
      </c>
      <c r="D220" s="3" t="str">
        <f>VLOOKUP(A220,'ESO dumped ZoneData'!$A$3:$D$9995,4,FALSE)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constants'!$A$4:$B$1000,2,FALSE)</f>
        <v>DLC_BASE_GAME</v>
      </c>
      <c r="L220" s="3" t="str">
        <f>VLOOKUP(J220,'LibSets constants'!$A$4:$C$1000,3,FALSE)</f>
        <v>Included in base game</v>
      </c>
    </row>
    <row r="221" spans="1:12" x14ac:dyDescent="0.25">
      <c r="A221" s="12">
        <v>424</v>
      </c>
      <c r="B221" s="5">
        <f>VLOOKUP(A221,'ESO dumped ZoneData'!$A$3:$D$9995,2,FALSE)</f>
        <v>218</v>
      </c>
      <c r="C221" s="5">
        <f>VLOOKUP(A221,'ESO dumped ZoneData'!$A$3:$D$9995,3,FALSE)</f>
        <v>3</v>
      </c>
      <c r="D221" s="3" t="str">
        <f>VLOOKUP(A221,'ESO dumped ZoneData'!$A$3:$D$9995,4,FALSE)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constants'!$A$4:$B$1000,2,FALSE)</f>
        <v>DLC_BASE_GAME</v>
      </c>
      <c r="L221" s="3" t="str">
        <f>VLOOKUP(J221,'LibSets constants'!$A$4:$C$1000,3,FALSE)</f>
        <v>Included in base game</v>
      </c>
    </row>
    <row r="222" spans="1:12" x14ac:dyDescent="0.25">
      <c r="A222" s="12">
        <v>425</v>
      </c>
      <c r="B222" s="5">
        <f>VLOOKUP(A222,'ESO dumped ZoneData'!$A$3:$D$9995,2,FALSE)</f>
        <v>219</v>
      </c>
      <c r="C222" s="5">
        <f>VLOOKUP(A222,'ESO dumped ZoneData'!$A$3:$D$9995,3,FALSE)</f>
        <v>3</v>
      </c>
      <c r="D222" s="3" t="str">
        <f>VLOOKUP(A222,'ESO dumped ZoneData'!$A$3:$D$9995,4,FALSE)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constants'!$A$4:$B$1000,2,FALSE)</f>
        <v>DLC_BASE_GAME</v>
      </c>
      <c r="L222" s="3" t="str">
        <f>VLOOKUP(J222,'LibSets constants'!$A$4:$C$1000,3,FALSE)</f>
        <v>Included in base game</v>
      </c>
    </row>
    <row r="223" spans="1:12" x14ac:dyDescent="0.25">
      <c r="A223" s="12">
        <v>426</v>
      </c>
      <c r="B223" s="5">
        <f>VLOOKUP(A223,'ESO dumped ZoneData'!$A$3:$D$9995,2,FALSE)</f>
        <v>220</v>
      </c>
      <c r="C223" s="5">
        <f>VLOOKUP(A223,'ESO dumped ZoneData'!$A$3:$D$9995,3,FALSE)</f>
        <v>3</v>
      </c>
      <c r="D223" s="3" t="str">
        <f>VLOOKUP(A223,'ESO dumped ZoneData'!$A$3:$D$9995,4,FALSE)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constants'!$A$4:$B$1000,2,FALSE)</f>
        <v>DLC_BASE_GAME</v>
      </c>
      <c r="L223" s="3" t="str">
        <f>VLOOKUP(J223,'LibSets constants'!$A$4:$C$1000,3,FALSE)</f>
        <v>Included in base game</v>
      </c>
    </row>
    <row r="224" spans="1:12" x14ac:dyDescent="0.25">
      <c r="A224" s="12">
        <v>429</v>
      </c>
      <c r="B224" s="5">
        <f>VLOOKUP(A224,'ESO dumped ZoneData'!$A$3:$D$9995,2,FALSE)</f>
        <v>221</v>
      </c>
      <c r="C224" s="5">
        <f>VLOOKUP(A224,'ESO dumped ZoneData'!$A$3:$D$9995,3,FALSE)</f>
        <v>3</v>
      </c>
      <c r="D224" s="3" t="str">
        <f>VLOOKUP(A224,'ESO dumped ZoneData'!$A$3:$D$9995,4,FALSE)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constants'!$A$4:$B$1000,2,FALSE)</f>
        <v>DLC_BASE_GAME</v>
      </c>
      <c r="L224" s="3" t="str">
        <f>VLOOKUP(J224,'LibSets constants'!$A$4:$C$1000,3,FALSE)</f>
        <v>Included in base game</v>
      </c>
    </row>
    <row r="225" spans="1:12" x14ac:dyDescent="0.25">
      <c r="A225" s="12">
        <v>430</v>
      </c>
      <c r="B225" s="5">
        <f>VLOOKUP(A225,'ESO dumped ZoneData'!$A$3:$D$9995,2,FALSE)</f>
        <v>222</v>
      </c>
      <c r="C225" s="5">
        <f>VLOOKUP(A225,'ESO dumped ZoneData'!$A$3:$D$9995,3,FALSE)</f>
        <v>19</v>
      </c>
      <c r="D225" s="3" t="str">
        <f>VLOOKUP(A225,'ESO dumped ZoneData'!$A$3:$D$9995,4,FALSE)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constants'!$A$4:$B$1000,2,FALSE)</f>
        <v>DLC_BASE_GAME</v>
      </c>
      <c r="L225" s="3" t="str">
        <f>VLOOKUP(J225,'LibSets constants'!$A$4:$C$1000,3,FALSE)</f>
        <v>Included in base game</v>
      </c>
    </row>
    <row r="226" spans="1:12" x14ac:dyDescent="0.25">
      <c r="A226" s="12">
        <v>431</v>
      </c>
      <c r="B226" s="5">
        <f>VLOOKUP(A226,'ESO dumped ZoneData'!$A$3:$D$9995,2,FALSE)</f>
        <v>223</v>
      </c>
      <c r="C226" s="5">
        <f>VLOOKUP(A226,'ESO dumped ZoneData'!$A$3:$D$9995,3,FALSE)</f>
        <v>103</v>
      </c>
      <c r="D226" s="3" t="str">
        <f>VLOOKUP(A226,'ESO dumped ZoneData'!$A$3:$D$9995,4,FALSE)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constants'!$A$4:$B$1000,2,FALSE)</f>
        <v>DLC_BASE_GAME</v>
      </c>
      <c r="L226" s="3" t="str">
        <f>VLOOKUP(J226,'LibSets constants'!$A$4:$C$1000,3,FALSE)</f>
        <v>Included in base game</v>
      </c>
    </row>
    <row r="227" spans="1:12" x14ac:dyDescent="0.25">
      <c r="A227" s="12">
        <v>433</v>
      </c>
      <c r="B227" s="5">
        <f>VLOOKUP(A227,'ESO dumped ZoneData'!$A$3:$D$9995,2,FALSE)</f>
        <v>224</v>
      </c>
      <c r="C227" s="5">
        <f>VLOOKUP(A227,'ESO dumped ZoneData'!$A$3:$D$9995,3,FALSE)</f>
        <v>383</v>
      </c>
      <c r="D227" s="3" t="str">
        <f>VLOOKUP(A227,'ESO dumped ZoneData'!$A$3:$D$9995,4,FALSE)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constants'!$A$4:$B$1000,2,FALSE)</f>
        <v>DLC_BASE_GAME</v>
      </c>
      <c r="L227" s="3" t="str">
        <f>VLOOKUP(J227,'LibSets constants'!$A$4:$C$1000,3,FALSE)</f>
        <v>Included in base game</v>
      </c>
    </row>
    <row r="228" spans="1:12" x14ac:dyDescent="0.25">
      <c r="A228" s="12">
        <v>434</v>
      </c>
      <c r="B228" s="5">
        <f>VLOOKUP(A228,'ESO dumped ZoneData'!$A$3:$D$9995,2,FALSE)</f>
        <v>225</v>
      </c>
      <c r="C228" s="5">
        <f>VLOOKUP(A228,'ESO dumped ZoneData'!$A$3:$D$9995,3,FALSE)</f>
        <v>383</v>
      </c>
      <c r="D228" s="3" t="str">
        <f>VLOOKUP(A228,'ESO dumped ZoneData'!$A$3:$D$9995,4,FALSE)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constants'!$A$4:$B$1000,2,FALSE)</f>
        <v>DLC_BASE_GAME</v>
      </c>
      <c r="L228" s="3" t="str">
        <f>VLOOKUP(J228,'LibSets constants'!$A$4:$C$1000,3,FALSE)</f>
        <v>Included in base game</v>
      </c>
    </row>
    <row r="229" spans="1:12" x14ac:dyDescent="0.25">
      <c r="A229" s="12">
        <v>435</v>
      </c>
      <c r="B229" s="5">
        <f>VLOOKUP(A229,'ESO dumped ZoneData'!$A$3:$D$9995,2,FALSE)</f>
        <v>226</v>
      </c>
      <c r="C229" s="5">
        <f>VLOOKUP(A229,'ESO dumped ZoneData'!$A$3:$D$9995,3,FALSE)</f>
        <v>383</v>
      </c>
      <c r="D229" s="3" t="str">
        <f>VLOOKUP(A229,'ESO dumped ZoneData'!$A$3:$D$9995,4,FALSE)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constants'!$A$4:$B$1000,2,FALSE)</f>
        <v>DLC_BASE_GAME</v>
      </c>
      <c r="L229" s="3" t="str">
        <f>VLOOKUP(J229,'LibSets constants'!$A$4:$C$1000,3,FALSE)</f>
        <v>Included in base game</v>
      </c>
    </row>
    <row r="230" spans="1:12" x14ac:dyDescent="0.25">
      <c r="A230" s="12">
        <v>436</v>
      </c>
      <c r="B230" s="5">
        <f>VLOOKUP(A230,'ESO dumped ZoneData'!$A$3:$D$9995,2,FALSE)</f>
        <v>227</v>
      </c>
      <c r="C230" s="5">
        <f>VLOOKUP(A230,'ESO dumped ZoneData'!$A$3:$D$9995,3,FALSE)</f>
        <v>383</v>
      </c>
      <c r="D230" s="3" t="str">
        <f>VLOOKUP(A230,'ESO dumped ZoneData'!$A$3:$D$9995,4,FALSE)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constants'!$A$4:$B$1000,2,FALSE)</f>
        <v>DLC_BASE_GAME</v>
      </c>
      <c r="L230" s="3" t="str">
        <f>VLOOKUP(J230,'LibSets constants'!$A$4:$C$1000,3,FALSE)</f>
        <v>Included in base game</v>
      </c>
    </row>
    <row r="231" spans="1:12" x14ac:dyDescent="0.25">
      <c r="A231" s="12">
        <v>437</v>
      </c>
      <c r="B231" s="5">
        <f>VLOOKUP(A231,'ESO dumped ZoneData'!$A$3:$D$9995,2,FALSE)</f>
        <v>228</v>
      </c>
      <c r="C231" s="5">
        <f>VLOOKUP(A231,'ESO dumped ZoneData'!$A$3:$D$9995,3,FALSE)</f>
        <v>383</v>
      </c>
      <c r="D231" s="3" t="str">
        <f>VLOOKUP(A231,'ESO dumped ZoneData'!$A$3:$D$9995,4,FALSE)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constants'!$A$4:$B$1000,2,FALSE)</f>
        <v>DLC_BASE_GAME</v>
      </c>
      <c r="L231" s="3" t="str">
        <f>VLOOKUP(J231,'LibSets constants'!$A$4:$C$1000,3,FALSE)</f>
        <v>Included in base game</v>
      </c>
    </row>
    <row r="232" spans="1:12" x14ac:dyDescent="0.25">
      <c r="A232" s="12">
        <v>438</v>
      </c>
      <c r="B232" s="5">
        <f>VLOOKUP(A232,'ESO dumped ZoneData'!$A$3:$D$9995,2,FALSE)</f>
        <v>229</v>
      </c>
      <c r="C232" s="5">
        <f>VLOOKUP(A232,'ESO dumped ZoneData'!$A$3:$D$9995,3,FALSE)</f>
        <v>383</v>
      </c>
      <c r="D232" s="3" t="str">
        <f>VLOOKUP(A232,'ESO dumped ZoneData'!$A$3:$D$9995,4,FALSE)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constants'!$A$4:$B$1000,2,FALSE)</f>
        <v>DLC_BASE_GAME</v>
      </c>
      <c r="L232" s="3" t="str">
        <f>VLOOKUP(J232,'LibSets constants'!$A$4:$C$1000,3,FALSE)</f>
        <v>Included in base game</v>
      </c>
    </row>
    <row r="233" spans="1:12" x14ac:dyDescent="0.25">
      <c r="A233" s="12">
        <v>439</v>
      </c>
      <c r="B233" s="5">
        <f>VLOOKUP(A233,'ESO dumped ZoneData'!$A$3:$D$9995,2,FALSE)</f>
        <v>230</v>
      </c>
      <c r="C233" s="5">
        <f>VLOOKUP(A233,'ESO dumped ZoneData'!$A$3:$D$9995,3,FALSE)</f>
        <v>383</v>
      </c>
      <c r="D233" s="3" t="str">
        <f>VLOOKUP(A233,'ESO dumped ZoneData'!$A$3:$D$9995,4,FALSE)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constants'!$A$4:$B$1000,2,FALSE)</f>
        <v>DLC_BASE_GAME</v>
      </c>
      <c r="L233" s="3" t="str">
        <f>VLOOKUP(J233,'LibSets constants'!$A$4:$C$1000,3,FALSE)</f>
        <v>Included in base game</v>
      </c>
    </row>
    <row r="234" spans="1:12" x14ac:dyDescent="0.25">
      <c r="A234" s="12">
        <v>440</v>
      </c>
      <c r="B234" s="5">
        <f>VLOOKUP(A234,'ESO dumped ZoneData'!$A$3:$D$9995,2,FALSE)</f>
        <v>231</v>
      </c>
      <c r="C234" s="5">
        <f>VLOOKUP(A234,'ESO dumped ZoneData'!$A$3:$D$9995,3,FALSE)</f>
        <v>383</v>
      </c>
      <c r="D234" s="3" t="str">
        <f>VLOOKUP(A234,'ESO dumped ZoneData'!$A$3:$D$9995,4,FALSE)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constants'!$A$4:$B$1000,2,FALSE)</f>
        <v>DLC_BASE_GAME</v>
      </c>
      <c r="L234" s="3" t="str">
        <f>VLOOKUP(J234,'LibSets constants'!$A$4:$C$1000,3,FALSE)</f>
        <v>Included in base game</v>
      </c>
    </row>
    <row r="235" spans="1:12" x14ac:dyDescent="0.25">
      <c r="A235" s="12">
        <v>442</v>
      </c>
      <c r="B235" s="5">
        <f>VLOOKUP(A235,'ESO dumped ZoneData'!$A$3:$D$9995,2,FALSE)</f>
        <v>232</v>
      </c>
      <c r="C235" s="5">
        <f>VLOOKUP(A235,'ESO dumped ZoneData'!$A$3:$D$9995,3,FALSE)</f>
        <v>383</v>
      </c>
      <c r="D235" s="3" t="str">
        <f>VLOOKUP(A235,'ESO dumped ZoneData'!$A$3:$D$9995,4,FALSE)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constants'!$A$4:$B$1000,2,FALSE)</f>
        <v>DLC_BASE_GAME</v>
      </c>
      <c r="L235" s="3" t="str">
        <f>VLOOKUP(J235,'LibSets constants'!$A$4:$C$1000,3,FALSE)</f>
        <v>Included in base game</v>
      </c>
    </row>
    <row r="236" spans="1:12" x14ac:dyDescent="0.25">
      <c r="A236" s="12">
        <v>444</v>
      </c>
      <c r="B236" s="5">
        <f>VLOOKUP(A236,'ESO dumped ZoneData'!$A$3:$D$9995,2,FALSE)</f>
        <v>233</v>
      </c>
      <c r="C236" s="5">
        <f>VLOOKUP(A236,'ESO dumped ZoneData'!$A$3:$D$9995,3,FALSE)</f>
        <v>383</v>
      </c>
      <c r="D236" s="3" t="str">
        <f>VLOOKUP(A236,'ESO dumped ZoneData'!$A$3:$D$9995,4,FALSE)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constants'!$A$4:$B$1000,2,FALSE)</f>
        <v>DLC_BASE_GAME</v>
      </c>
      <c r="L236" s="3" t="str">
        <f>VLOOKUP(J236,'LibSets constants'!$A$4:$C$1000,3,FALSE)</f>
        <v>Included in base game</v>
      </c>
    </row>
    <row r="237" spans="1:12" x14ac:dyDescent="0.25">
      <c r="A237" s="12">
        <v>447</v>
      </c>
      <c r="B237" s="5">
        <f>VLOOKUP(A237,'ESO dumped ZoneData'!$A$3:$D$9995,2,FALSE)</f>
        <v>234</v>
      </c>
      <c r="C237" s="5">
        <f>VLOOKUP(A237,'ESO dumped ZoneData'!$A$3:$D$9995,3,FALSE)</f>
        <v>383</v>
      </c>
      <c r="D237" s="3" t="str">
        <f>VLOOKUP(A237,'ESO dumped ZoneData'!$A$3:$D$9995,4,FALSE)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constants'!$A$4:$B$1000,2,FALSE)</f>
        <v>DLC_BASE_GAME</v>
      </c>
      <c r="L237" s="3" t="str">
        <f>VLOOKUP(J237,'LibSets constants'!$A$4:$C$1000,3,FALSE)</f>
        <v>Included in base game</v>
      </c>
    </row>
    <row r="238" spans="1:12" x14ac:dyDescent="0.25">
      <c r="A238" s="12">
        <v>449</v>
      </c>
      <c r="B238" s="5">
        <f>VLOOKUP(A238,'ESO dumped ZoneData'!$A$3:$D$9995,2,FALSE)</f>
        <v>235</v>
      </c>
      <c r="C238" s="5">
        <f>VLOOKUP(A238,'ESO dumped ZoneData'!$A$3:$D$9995,3,FALSE)</f>
        <v>101</v>
      </c>
      <c r="D238" s="3" t="str">
        <f>VLOOKUP(A238,'ESO dumped ZoneData'!$A$3:$D$9995,4,FALSE)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constants'!$A$4:$B$1000,2,FALSE)</f>
        <v>DLC_BASE_GAME</v>
      </c>
      <c r="L238" s="3" t="str">
        <f>VLOOKUP(J238,'LibSets constants'!$A$4:$C$1000,3,FALSE)</f>
        <v>Included in base game</v>
      </c>
    </row>
    <row r="239" spans="1:12" x14ac:dyDescent="0.25">
      <c r="A239" s="12">
        <v>451</v>
      </c>
      <c r="B239" s="5">
        <f>VLOOKUP(A239,'ESO dumped ZoneData'!$A$3:$D$9995,2,FALSE)</f>
        <v>236</v>
      </c>
      <c r="C239" s="5">
        <f>VLOOKUP(A239,'ESO dumped ZoneData'!$A$3:$D$9995,3,FALSE)</f>
        <v>382</v>
      </c>
      <c r="D239" s="3" t="str">
        <f>VLOOKUP(A239,'ESO dumped ZoneData'!$A$3:$D$9995,4,FALSE)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constants'!$A$4:$B$1000,2,FALSE)</f>
        <v>DLC_BASE_GAME</v>
      </c>
      <c r="L239" s="3" t="str">
        <f>VLOOKUP(J239,'LibSets constants'!$A$4:$C$1000,3,FALSE)</f>
        <v>Included in base game</v>
      </c>
    </row>
    <row r="240" spans="1:12" x14ac:dyDescent="0.25">
      <c r="A240" s="12">
        <v>452</v>
      </c>
      <c r="B240" s="5">
        <f>VLOOKUP(A240,'ESO dumped ZoneData'!$A$3:$D$9995,2,FALSE)</f>
        <v>237</v>
      </c>
      <c r="C240" s="5">
        <f>VLOOKUP(A240,'ESO dumped ZoneData'!$A$3:$D$9995,3,FALSE)</f>
        <v>382</v>
      </c>
      <c r="D240" s="3" t="str">
        <f>VLOOKUP(A240,'ESO dumped ZoneData'!$A$3:$D$9995,4,FALSE)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constants'!$A$4:$B$1000,2,FALSE)</f>
        <v>DLC_BASE_GAME</v>
      </c>
      <c r="L240" s="3" t="str">
        <f>VLOOKUP(J240,'LibSets constants'!$A$4:$C$1000,3,FALSE)</f>
        <v>Included in base game</v>
      </c>
    </row>
    <row r="241" spans="1:12" x14ac:dyDescent="0.25">
      <c r="A241" s="12">
        <v>453</v>
      </c>
      <c r="B241" s="5">
        <f>VLOOKUP(A241,'ESO dumped ZoneData'!$A$3:$D$9995,2,FALSE)</f>
        <v>238</v>
      </c>
      <c r="C241" s="5">
        <f>VLOOKUP(A241,'ESO dumped ZoneData'!$A$3:$D$9995,3,FALSE)</f>
        <v>382</v>
      </c>
      <c r="D241" s="3" t="str">
        <f>VLOOKUP(A241,'ESO dumped ZoneData'!$A$3:$D$9995,4,FALSE)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constants'!$A$4:$B$1000,2,FALSE)</f>
        <v>DLC_BASE_GAME</v>
      </c>
      <c r="L241" s="3" t="str">
        <f>VLOOKUP(J241,'LibSets constants'!$A$4:$C$1000,3,FALSE)</f>
        <v>Included in base game</v>
      </c>
    </row>
    <row r="242" spans="1:12" x14ac:dyDescent="0.25">
      <c r="A242" s="12">
        <v>454</v>
      </c>
      <c r="B242" s="5">
        <f>VLOOKUP(A242,'ESO dumped ZoneData'!$A$3:$D$9995,2,FALSE)</f>
        <v>239</v>
      </c>
      <c r="C242" s="5">
        <f>VLOOKUP(A242,'ESO dumped ZoneData'!$A$3:$D$9995,3,FALSE)</f>
        <v>382</v>
      </c>
      <c r="D242" s="3" t="str">
        <f>VLOOKUP(A242,'ESO dumped ZoneData'!$A$3:$D$9995,4,FALSE)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constants'!$A$4:$B$1000,2,FALSE)</f>
        <v>DLC_BASE_GAME</v>
      </c>
      <c r="L242" s="3" t="str">
        <f>VLOOKUP(J242,'LibSets constants'!$A$4:$C$1000,3,FALSE)</f>
        <v>Included in base game</v>
      </c>
    </row>
    <row r="243" spans="1:12" x14ac:dyDescent="0.25">
      <c r="A243" s="12">
        <v>455</v>
      </c>
      <c r="B243" s="5">
        <f>VLOOKUP(A243,'ESO dumped ZoneData'!$A$3:$D$9995,2,FALSE)</f>
        <v>240</v>
      </c>
      <c r="C243" s="5">
        <f>VLOOKUP(A243,'ESO dumped ZoneData'!$A$3:$D$9995,3,FALSE)</f>
        <v>382</v>
      </c>
      <c r="D243" s="3" t="str">
        <f>VLOOKUP(A243,'ESO dumped ZoneData'!$A$3:$D$9995,4,FALSE)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constants'!$A$4:$B$1000,2,FALSE)</f>
        <v>DLC_BASE_GAME</v>
      </c>
      <c r="L243" s="3" t="str">
        <f>VLOOKUP(J243,'LibSets constants'!$A$4:$C$1000,3,FALSE)</f>
        <v>Included in base game</v>
      </c>
    </row>
    <row r="244" spans="1:12" x14ac:dyDescent="0.25">
      <c r="A244" s="12">
        <v>456</v>
      </c>
      <c r="B244" s="5">
        <f>VLOOKUP(A244,'ESO dumped ZoneData'!$A$3:$D$9995,2,FALSE)</f>
        <v>241</v>
      </c>
      <c r="C244" s="5">
        <f>VLOOKUP(A244,'ESO dumped ZoneData'!$A$3:$D$9995,3,FALSE)</f>
        <v>382</v>
      </c>
      <c r="D244" s="3" t="str">
        <f>VLOOKUP(A244,'ESO dumped ZoneData'!$A$3:$D$9995,4,FALSE)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constants'!$A$4:$B$1000,2,FALSE)</f>
        <v>DLC_BASE_GAME</v>
      </c>
      <c r="L244" s="3" t="str">
        <f>VLOOKUP(J244,'LibSets constants'!$A$4:$C$1000,3,FALSE)</f>
        <v>Included in base game</v>
      </c>
    </row>
    <row r="245" spans="1:12" x14ac:dyDescent="0.25">
      <c r="A245" s="12">
        <v>457</v>
      </c>
      <c r="B245" s="5">
        <f>VLOOKUP(A245,'ESO dumped ZoneData'!$A$3:$D$9995,2,FALSE)</f>
        <v>242</v>
      </c>
      <c r="C245" s="5">
        <f>VLOOKUP(A245,'ESO dumped ZoneData'!$A$3:$D$9995,3,FALSE)</f>
        <v>382</v>
      </c>
      <c r="D245" s="3" t="str">
        <f>VLOOKUP(A245,'ESO dumped ZoneData'!$A$3:$D$9995,4,FALSE)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constants'!$A$4:$B$1000,2,FALSE)</f>
        <v>DLC_BASE_GAME</v>
      </c>
      <c r="L245" s="3" t="str">
        <f>VLOOKUP(J245,'LibSets constants'!$A$4:$C$1000,3,FALSE)</f>
        <v>Included in base game</v>
      </c>
    </row>
    <row r="246" spans="1:12" x14ac:dyDescent="0.25">
      <c r="A246" s="12">
        <v>458</v>
      </c>
      <c r="B246" s="5">
        <f>VLOOKUP(A246,'ESO dumped ZoneData'!$A$3:$D$9995,2,FALSE)</f>
        <v>243</v>
      </c>
      <c r="C246" s="5">
        <f>VLOOKUP(A246,'ESO dumped ZoneData'!$A$3:$D$9995,3,FALSE)</f>
        <v>382</v>
      </c>
      <c r="D246" s="3" t="str">
        <f>VLOOKUP(A246,'ESO dumped ZoneData'!$A$3:$D$9995,4,FALSE)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constants'!$A$4:$B$1000,2,FALSE)</f>
        <v>DLC_BASE_GAME</v>
      </c>
      <c r="L246" s="3" t="str">
        <f>VLOOKUP(J246,'LibSets constants'!$A$4:$C$1000,3,FALSE)</f>
        <v>Included in base game</v>
      </c>
    </row>
    <row r="247" spans="1:12" x14ac:dyDescent="0.25">
      <c r="A247" s="12">
        <v>459</v>
      </c>
      <c r="B247" s="5">
        <f>VLOOKUP(A247,'ESO dumped ZoneData'!$A$3:$D$9995,2,FALSE)</f>
        <v>244</v>
      </c>
      <c r="C247" s="5">
        <f>VLOOKUP(A247,'ESO dumped ZoneData'!$A$3:$D$9995,3,FALSE)</f>
        <v>382</v>
      </c>
      <c r="D247" s="3" t="str">
        <f>VLOOKUP(A247,'ESO dumped ZoneData'!$A$3:$D$9995,4,FALSE)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constants'!$A$4:$B$1000,2,FALSE)</f>
        <v>DLC_BASE_GAME</v>
      </c>
      <c r="L247" s="3" t="str">
        <f>VLOOKUP(J247,'LibSets constants'!$A$4:$C$1000,3,FALSE)</f>
        <v>Included in base game</v>
      </c>
    </row>
    <row r="248" spans="1:12" x14ac:dyDescent="0.25">
      <c r="A248" s="12">
        <v>460</v>
      </c>
      <c r="B248" s="5">
        <f>VLOOKUP(A248,'ESO dumped ZoneData'!$A$3:$D$9995,2,FALSE)</f>
        <v>245</v>
      </c>
      <c r="C248" s="5">
        <f>VLOOKUP(A248,'ESO dumped ZoneData'!$A$3:$D$9995,3,FALSE)</f>
        <v>382</v>
      </c>
      <c r="D248" s="3" t="str">
        <f>VLOOKUP(A248,'ESO dumped ZoneData'!$A$3:$D$9995,4,FALSE)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constants'!$A$4:$B$1000,2,FALSE)</f>
        <v>DLC_BASE_GAME</v>
      </c>
      <c r="L248" s="3" t="str">
        <f>VLOOKUP(J248,'LibSets constants'!$A$4:$C$1000,3,FALSE)</f>
        <v>Included in base game</v>
      </c>
    </row>
    <row r="249" spans="1:12" x14ac:dyDescent="0.25">
      <c r="A249" s="12">
        <v>461</v>
      </c>
      <c r="B249" s="5">
        <f>VLOOKUP(A249,'ESO dumped ZoneData'!$A$3:$D$9995,2,FALSE)</f>
        <v>246</v>
      </c>
      <c r="C249" s="5">
        <f>VLOOKUP(A249,'ESO dumped ZoneData'!$A$3:$D$9995,3,FALSE)</f>
        <v>382</v>
      </c>
      <c r="D249" s="3" t="str">
        <f>VLOOKUP(A249,'ESO dumped ZoneData'!$A$3:$D$9995,4,FALSE)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constants'!$A$4:$B$1000,2,FALSE)</f>
        <v>DLC_BASE_GAME</v>
      </c>
      <c r="L249" s="3" t="str">
        <f>VLOOKUP(J249,'LibSets constants'!$A$4:$C$1000,3,FALSE)</f>
        <v>Included in base game</v>
      </c>
    </row>
    <row r="250" spans="1:12" x14ac:dyDescent="0.25">
      <c r="A250" s="12">
        <v>462</v>
      </c>
      <c r="B250" s="5">
        <f>VLOOKUP(A250,'ESO dumped ZoneData'!$A$3:$D$9995,2,FALSE)</f>
        <v>247</v>
      </c>
      <c r="C250" s="5">
        <f>VLOOKUP(A250,'ESO dumped ZoneData'!$A$3:$D$9995,3,FALSE)</f>
        <v>382</v>
      </c>
      <c r="D250" s="3" t="str">
        <f>VLOOKUP(A250,'ESO dumped ZoneData'!$A$3:$D$9995,4,FALSE)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constants'!$A$4:$B$1000,2,FALSE)</f>
        <v>DLC_BASE_GAME</v>
      </c>
      <c r="L250" s="3" t="str">
        <f>VLOOKUP(J250,'LibSets constants'!$A$4:$C$1000,3,FALSE)</f>
        <v>Included in base game</v>
      </c>
    </row>
    <row r="251" spans="1:12" x14ac:dyDescent="0.25">
      <c r="A251" s="12">
        <v>463</v>
      </c>
      <c r="B251" s="5">
        <f>VLOOKUP(A251,'ESO dumped ZoneData'!$A$3:$D$9995,2,FALSE)</f>
        <v>248</v>
      </c>
      <c r="C251" s="5">
        <f>VLOOKUP(A251,'ESO dumped ZoneData'!$A$3:$D$9995,3,FALSE)</f>
        <v>382</v>
      </c>
      <c r="D251" s="3" t="str">
        <f>VLOOKUP(A251,'ESO dumped ZoneData'!$A$3:$D$9995,4,FALSE)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constants'!$A$4:$B$1000,2,FALSE)</f>
        <v>DLC_BASE_GAME</v>
      </c>
      <c r="L251" s="3" t="str">
        <f>VLOOKUP(J251,'LibSets constants'!$A$4:$C$1000,3,FALSE)</f>
        <v>Included in base game</v>
      </c>
    </row>
    <row r="252" spans="1:12" x14ac:dyDescent="0.25">
      <c r="A252" s="12">
        <v>464</v>
      </c>
      <c r="B252" s="5">
        <f>VLOOKUP(A252,'ESO dumped ZoneData'!$A$3:$D$9995,2,FALSE)</f>
        <v>249</v>
      </c>
      <c r="C252" s="5">
        <f>VLOOKUP(A252,'ESO dumped ZoneData'!$A$3:$D$9995,3,FALSE)</f>
        <v>382</v>
      </c>
      <c r="D252" s="3" t="str">
        <f>VLOOKUP(A252,'ESO dumped ZoneData'!$A$3:$D$9995,4,FALSE)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constants'!$A$4:$B$1000,2,FALSE)</f>
        <v>DLC_BASE_GAME</v>
      </c>
      <c r="L252" s="3" t="str">
        <f>VLOOKUP(J252,'LibSets constants'!$A$4:$C$1000,3,FALSE)</f>
        <v>Included in base game</v>
      </c>
    </row>
    <row r="253" spans="1:12" x14ac:dyDescent="0.25">
      <c r="A253" s="12">
        <v>465</v>
      </c>
      <c r="B253" s="5">
        <f>VLOOKUP(A253,'ESO dumped ZoneData'!$A$3:$D$9995,2,FALSE)</f>
        <v>250</v>
      </c>
      <c r="C253" s="5">
        <f>VLOOKUP(A253,'ESO dumped ZoneData'!$A$3:$D$9995,3,FALSE)</f>
        <v>382</v>
      </c>
      <c r="D253" s="3" t="str">
        <f>VLOOKUP(A253,'ESO dumped ZoneData'!$A$3:$D$9995,4,FALSE)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constants'!$A$4:$B$1000,2,FALSE)</f>
        <v>DLC_BASE_GAME</v>
      </c>
      <c r="L253" s="3" t="str">
        <f>VLOOKUP(J253,'LibSets constants'!$A$4:$C$1000,3,FALSE)</f>
        <v>Included in base game</v>
      </c>
    </row>
    <row r="254" spans="1:12" x14ac:dyDescent="0.25">
      <c r="A254" s="12">
        <v>466</v>
      </c>
      <c r="B254" s="5">
        <f>VLOOKUP(A254,'ESO dumped ZoneData'!$A$3:$D$9995,2,FALSE)</f>
        <v>251</v>
      </c>
      <c r="C254" s="5">
        <f>VLOOKUP(A254,'ESO dumped ZoneData'!$A$3:$D$9995,3,FALSE)</f>
        <v>382</v>
      </c>
      <c r="D254" s="44" t="str">
        <f>VLOOKUP(A254,'ESO dumped ZoneData'!$A$3:$D$9995,4,FALSE)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constants'!$A$4:$B$1000,2,FALSE)</f>
        <v>DLC_BASE_GAME</v>
      </c>
      <c r="L254" s="3" t="str">
        <f>VLOOKUP(J254,'LibSets constants'!$A$4:$C$1000,3,FALSE)</f>
        <v>Included in base game</v>
      </c>
    </row>
    <row r="255" spans="1:12" x14ac:dyDescent="0.25">
      <c r="A255" s="12">
        <v>467</v>
      </c>
      <c r="B255" s="5">
        <f>VLOOKUP(A255,'ESO dumped ZoneData'!$A$3:$D$9995,2,FALSE)</f>
        <v>252</v>
      </c>
      <c r="C255" s="5">
        <f>VLOOKUP(A255,'ESO dumped ZoneData'!$A$3:$D$9995,3,FALSE)</f>
        <v>382</v>
      </c>
      <c r="D255" s="3" t="str">
        <f>VLOOKUP(A255,'ESO dumped ZoneData'!$A$3:$D$9995,4,FALSE)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constants'!$A$4:$B$1000,2,FALSE)</f>
        <v>DLC_BASE_GAME</v>
      </c>
      <c r="L255" s="3" t="str">
        <f>VLOOKUP(J255,'LibSets constants'!$A$4:$C$1000,3,FALSE)</f>
        <v>Included in base game</v>
      </c>
    </row>
    <row r="256" spans="1:12" x14ac:dyDescent="0.25">
      <c r="A256" s="12">
        <v>468</v>
      </c>
      <c r="B256" s="5">
        <f>VLOOKUP(A256,'ESO dumped ZoneData'!$A$3:$D$9995,2,FALSE)</f>
        <v>253</v>
      </c>
      <c r="C256" s="5">
        <f>VLOOKUP(A256,'ESO dumped ZoneData'!$A$3:$D$9995,3,FALSE)</f>
        <v>58</v>
      </c>
      <c r="D256" s="3" t="str">
        <f>VLOOKUP(A256,'ESO dumped ZoneData'!$A$3:$D$9995,4,FALSE)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constants'!$A$4:$B$1000,2,FALSE)</f>
        <v>DLC_BASE_GAME</v>
      </c>
      <c r="L256" s="3" t="str">
        <f>VLOOKUP(J256,'LibSets constants'!$A$4:$C$1000,3,FALSE)</f>
        <v>Included in base game</v>
      </c>
    </row>
    <row r="257" spans="1:12" x14ac:dyDescent="0.25">
      <c r="A257" s="12">
        <v>469</v>
      </c>
      <c r="B257" s="5">
        <f>VLOOKUP(A257,'ESO dumped ZoneData'!$A$3:$D$9995,2,FALSE)</f>
        <v>254</v>
      </c>
      <c r="C257" s="5">
        <f>VLOOKUP(A257,'ESO dumped ZoneData'!$A$3:$D$9995,3,FALSE)</f>
        <v>58</v>
      </c>
      <c r="D257" s="3" t="str">
        <f>VLOOKUP(A257,'ESO dumped ZoneData'!$A$3:$D$9995,4,FALSE)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constants'!$A$4:$B$1000,2,FALSE)</f>
        <v>DLC_BASE_GAME</v>
      </c>
      <c r="L257" s="3" t="str">
        <f>VLOOKUP(J257,'LibSets constants'!$A$4:$C$1000,3,FALSE)</f>
        <v>Included in base game</v>
      </c>
    </row>
    <row r="258" spans="1:12" x14ac:dyDescent="0.25">
      <c r="A258" s="12">
        <v>470</v>
      </c>
      <c r="B258" s="5">
        <f>VLOOKUP(A258,'ESO dumped ZoneData'!$A$3:$D$9995,2,FALSE)</f>
        <v>255</v>
      </c>
      <c r="C258" s="5">
        <f>VLOOKUP(A258,'ESO dumped ZoneData'!$A$3:$D$9995,3,FALSE)</f>
        <v>58</v>
      </c>
      <c r="D258" s="3" t="str">
        <f>VLOOKUP(A258,'ESO dumped ZoneData'!$A$3:$D$9995,4,FALSE)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constants'!$A$4:$B$1000,2,FALSE)</f>
        <v>DLC_BASE_GAME</v>
      </c>
      <c r="L258" s="3" t="str">
        <f>VLOOKUP(J258,'LibSets constants'!$A$4:$C$1000,3,FALSE)</f>
        <v>Included in base game</v>
      </c>
    </row>
    <row r="259" spans="1:12" x14ac:dyDescent="0.25">
      <c r="A259" s="12">
        <v>471</v>
      </c>
      <c r="B259" s="5">
        <f>VLOOKUP(A259,'ESO dumped ZoneData'!$A$3:$D$9995,2,FALSE)</f>
        <v>256</v>
      </c>
      <c r="C259" s="5">
        <f>VLOOKUP(A259,'ESO dumped ZoneData'!$A$3:$D$9995,3,FALSE)</f>
        <v>58</v>
      </c>
      <c r="D259" s="3" t="str">
        <f>VLOOKUP(A259,'ESO dumped ZoneData'!$A$3:$D$9995,4,FALSE)</f>
        <v>Shael Ruins</v>
      </c>
      <c r="E259" s="3" t="str">
        <f t="array" ref="E259">IF(OR(EXACT(A259,'ESO Dungeon constants'!$D$3:$D$987)),"X","")</f>
        <v/>
      </c>
      <c r="F259" s="3" t="str">
        <f t="shared" ref="F259:F322" si="16">IF(EXACT(A259,C259),"X","")</f>
        <v/>
      </c>
      <c r="G259" s="3" t="str">
        <f t="shared" ref="G259:G322" si="17">IF(A259&lt;&gt;C259,VLOOKUP(C259,$A$3:$D$9950,4,FALSE),"")</f>
        <v>Malabal Tor</v>
      </c>
      <c r="H259" s="17">
        <f t="shared" ref="H259:H322" si="18">A259</f>
        <v>471</v>
      </c>
      <c r="I259" s="17">
        <f t="shared" ref="I259:I322" si="19">C259</f>
        <v>58</v>
      </c>
      <c r="J259">
        <v>0</v>
      </c>
      <c r="K259" s="3" t="str">
        <f>VLOOKUP(J259,'LibSets constants'!$A$4:$B$1000,2,FALSE)</f>
        <v>DLC_BASE_GAME</v>
      </c>
      <c r="L259" s="3" t="str">
        <f>VLOOKUP(J259,'LibSets constants'!$A$4:$C$1000,3,FALSE)</f>
        <v>Included in base game</v>
      </c>
    </row>
    <row r="260" spans="1:12" x14ac:dyDescent="0.25">
      <c r="A260" s="12">
        <v>472</v>
      </c>
      <c r="B260" s="5">
        <f>VLOOKUP(A260,'ESO dumped ZoneData'!$A$3:$D$9995,2,FALSE)</f>
        <v>257</v>
      </c>
      <c r="C260" s="5">
        <f>VLOOKUP(A260,'ESO dumped ZoneData'!$A$3:$D$9995,3,FALSE)</f>
        <v>58</v>
      </c>
      <c r="D260" s="3" t="str">
        <f>VLOOKUP(A260,'ESO dumped ZoneData'!$A$3:$D$9995,4,FALSE)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constants'!$A$4:$B$1000,2,FALSE)</f>
        <v>DLC_BASE_GAME</v>
      </c>
      <c r="L260" s="3" t="str">
        <f>VLOOKUP(J260,'LibSets constants'!$A$4:$C$1000,3,FALSE)</f>
        <v>Included in base game</v>
      </c>
    </row>
    <row r="261" spans="1:12" x14ac:dyDescent="0.25">
      <c r="A261" s="12">
        <v>473</v>
      </c>
      <c r="B261" s="5">
        <f>VLOOKUP(A261,'ESO dumped ZoneData'!$A$3:$D$9995,2,FALSE)</f>
        <v>258</v>
      </c>
      <c r="C261" s="5">
        <f>VLOOKUP(A261,'ESO dumped ZoneData'!$A$3:$D$9995,3,FALSE)</f>
        <v>58</v>
      </c>
      <c r="D261" s="3" t="str">
        <f>VLOOKUP(A261,'ESO dumped ZoneData'!$A$3:$D$9995,4,FALSE)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constants'!$A$4:$B$1000,2,FALSE)</f>
        <v>DLC_BASE_GAME</v>
      </c>
      <c r="L261" s="3" t="str">
        <f>VLOOKUP(J261,'LibSets constants'!$A$4:$C$1000,3,FALSE)</f>
        <v>Included in base game</v>
      </c>
    </row>
    <row r="262" spans="1:12" x14ac:dyDescent="0.25">
      <c r="A262" s="12">
        <v>475</v>
      </c>
      <c r="B262" s="5">
        <f>VLOOKUP(A262,'ESO dumped ZoneData'!$A$3:$D$9995,2,FALSE)</f>
        <v>259</v>
      </c>
      <c r="C262" s="5">
        <f>VLOOKUP(A262,'ESO dumped ZoneData'!$A$3:$D$9995,3,FALSE)</f>
        <v>383</v>
      </c>
      <c r="D262" s="3" t="str">
        <f>VLOOKUP(A262,'ESO dumped ZoneData'!$A$3:$D$9995,4,FALSE)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constants'!$A$4:$B$1000,2,FALSE)</f>
        <v>DLC_BASE_GAME</v>
      </c>
      <c r="L262" s="3" t="str">
        <f>VLOOKUP(J262,'LibSets constants'!$A$4:$C$1000,3,FALSE)</f>
        <v>Included in base game</v>
      </c>
    </row>
    <row r="263" spans="1:12" x14ac:dyDescent="0.25">
      <c r="A263" s="12">
        <v>477</v>
      </c>
      <c r="B263" s="5">
        <f>VLOOKUP(A263,'ESO dumped ZoneData'!$A$3:$D$9995,2,FALSE)</f>
        <v>260</v>
      </c>
      <c r="C263" s="5">
        <f>VLOOKUP(A263,'ESO dumped ZoneData'!$A$3:$D$9995,3,FALSE)</f>
        <v>383</v>
      </c>
      <c r="D263" s="3" t="str">
        <f>VLOOKUP(A263,'ESO dumped ZoneData'!$A$3:$D$9995,4,FALSE)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constants'!$A$4:$B$1000,2,FALSE)</f>
        <v>DLC_BASE_GAME</v>
      </c>
      <c r="L263" s="3" t="str">
        <f>VLOOKUP(J263,'LibSets constants'!$A$4:$C$1000,3,FALSE)</f>
        <v>Included in base game</v>
      </c>
    </row>
    <row r="264" spans="1:12" x14ac:dyDescent="0.25">
      <c r="A264" s="12">
        <v>478</v>
      </c>
      <c r="B264" s="5">
        <f>VLOOKUP(A264,'ESO dumped ZoneData'!$A$3:$D$9995,2,FALSE)</f>
        <v>261</v>
      </c>
      <c r="C264" s="5">
        <f>VLOOKUP(A264,'ESO dumped ZoneData'!$A$3:$D$9995,3,FALSE)</f>
        <v>383</v>
      </c>
      <c r="D264" s="44" t="str">
        <f>VLOOKUP(A264,'ESO dumped ZoneData'!$A$3:$D$9995,4,FALSE)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constants'!$A$4:$B$1000,2,FALSE)</f>
        <v>DLC_BASE_GAME</v>
      </c>
      <c r="L264" s="3" t="str">
        <f>VLOOKUP(J264,'LibSets constants'!$A$4:$C$1000,3,FALSE)</f>
        <v>Included in base game</v>
      </c>
    </row>
    <row r="265" spans="1:12" x14ac:dyDescent="0.25">
      <c r="A265" s="12">
        <v>480</v>
      </c>
      <c r="B265" s="5">
        <f>VLOOKUP(A265,'ESO dumped ZoneData'!$A$3:$D$9995,2,FALSE)</f>
        <v>262</v>
      </c>
      <c r="C265" s="5">
        <f>VLOOKUP(A265,'ESO dumped ZoneData'!$A$3:$D$9995,3,FALSE)</f>
        <v>103</v>
      </c>
      <c r="D265" s="3" t="str">
        <f>VLOOKUP(A265,'ESO dumped ZoneData'!$A$3:$D$9995,4,FALSE)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constants'!$A$4:$B$1000,2,FALSE)</f>
        <v>DLC_BASE_GAME</v>
      </c>
      <c r="L265" s="3" t="str">
        <f>VLOOKUP(J265,'LibSets constants'!$A$4:$C$1000,3,FALSE)</f>
        <v>Included in base game</v>
      </c>
    </row>
    <row r="266" spans="1:12" x14ac:dyDescent="0.25">
      <c r="A266" s="12">
        <v>481</v>
      </c>
      <c r="B266" s="5">
        <f>VLOOKUP(A266,'ESO dumped ZoneData'!$A$3:$D$9995,2,FALSE)</f>
        <v>263</v>
      </c>
      <c r="C266" s="5">
        <f>VLOOKUP(A266,'ESO dumped ZoneData'!$A$3:$D$9995,3,FALSE)</f>
        <v>103</v>
      </c>
      <c r="D266" s="3" t="str">
        <f>VLOOKUP(A266,'ESO dumped ZoneData'!$A$3:$D$9995,4,FALSE)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constants'!$A$4:$B$1000,2,FALSE)</f>
        <v>DLC_BASE_GAME</v>
      </c>
      <c r="L266" s="3" t="str">
        <f>VLOOKUP(J266,'LibSets constants'!$A$4:$C$1000,3,FALSE)</f>
        <v>Included in base game</v>
      </c>
    </row>
    <row r="267" spans="1:12" x14ac:dyDescent="0.25">
      <c r="A267" s="12">
        <v>482</v>
      </c>
      <c r="B267" s="5">
        <f>VLOOKUP(A267,'ESO dumped ZoneData'!$A$3:$D$9995,2,FALSE)</f>
        <v>264</v>
      </c>
      <c r="C267" s="5">
        <f>VLOOKUP(A267,'ESO dumped ZoneData'!$A$3:$D$9995,3,FALSE)</f>
        <v>103</v>
      </c>
      <c r="D267" s="3" t="str">
        <f>VLOOKUP(A267,'ESO dumped ZoneData'!$A$3:$D$9995,4,FALSE)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constants'!$A$4:$B$1000,2,FALSE)</f>
        <v>DLC_BASE_GAME</v>
      </c>
      <c r="L267" s="3" t="str">
        <f>VLOOKUP(J267,'LibSets constants'!$A$4:$C$1000,3,FALSE)</f>
        <v>Included in base game</v>
      </c>
    </row>
    <row r="268" spans="1:12" x14ac:dyDescent="0.25">
      <c r="A268" s="12">
        <v>484</v>
      </c>
      <c r="B268" s="5">
        <f>VLOOKUP(A268,'ESO dumped ZoneData'!$A$3:$D$9995,2,FALSE)</f>
        <v>265</v>
      </c>
      <c r="C268" s="5">
        <f>VLOOKUP(A268,'ESO dumped ZoneData'!$A$3:$D$9995,3,FALSE)</f>
        <v>103</v>
      </c>
      <c r="D268" s="3" t="str">
        <f>VLOOKUP(A268,'ESO dumped ZoneData'!$A$3:$D$9995,4,FALSE)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constants'!$A$4:$B$1000,2,FALSE)</f>
        <v>DLC_BASE_GAME</v>
      </c>
      <c r="L268" s="3" t="str">
        <f>VLOOKUP(J268,'LibSets constants'!$A$4:$C$1000,3,FALSE)</f>
        <v>Included in base game</v>
      </c>
    </row>
    <row r="269" spans="1:12" x14ac:dyDescent="0.25">
      <c r="A269" s="12">
        <v>485</v>
      </c>
      <c r="B269" s="5">
        <f>VLOOKUP(A269,'ESO dumped ZoneData'!$A$3:$D$9995,2,FALSE)</f>
        <v>266</v>
      </c>
      <c r="C269" s="5">
        <f>VLOOKUP(A269,'ESO dumped ZoneData'!$A$3:$D$9995,3,FALSE)</f>
        <v>103</v>
      </c>
      <c r="D269" s="3" t="str">
        <f>VLOOKUP(A269,'ESO dumped ZoneData'!$A$3:$D$9995,4,FALSE)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constants'!$A$4:$B$1000,2,FALSE)</f>
        <v>DLC_BASE_GAME</v>
      </c>
      <c r="L269" s="3" t="str">
        <f>VLOOKUP(J269,'LibSets constants'!$A$4:$C$1000,3,FALSE)</f>
        <v>Included in base game</v>
      </c>
    </row>
    <row r="270" spans="1:12" x14ac:dyDescent="0.25">
      <c r="A270" s="12">
        <v>486</v>
      </c>
      <c r="B270" s="5">
        <f>VLOOKUP(A270,'ESO dumped ZoneData'!$A$3:$D$9995,2,FALSE)</f>
        <v>267</v>
      </c>
      <c r="C270" s="5">
        <f>VLOOKUP(A270,'ESO dumped ZoneData'!$A$3:$D$9995,3,FALSE)</f>
        <v>381</v>
      </c>
      <c r="D270" s="3" t="str">
        <f>VLOOKUP(A270,'ESO dumped ZoneData'!$A$3:$D$9995,4,FALSE)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constants'!$A$4:$B$1000,2,FALSE)</f>
        <v>DLC_BASE_GAME</v>
      </c>
      <c r="L270" s="3" t="str">
        <f>VLOOKUP(J270,'LibSets constants'!$A$4:$C$1000,3,FALSE)</f>
        <v>Included in base game</v>
      </c>
    </row>
    <row r="271" spans="1:12" x14ac:dyDescent="0.25">
      <c r="A271" s="12">
        <v>487</v>
      </c>
      <c r="B271" s="5">
        <f>VLOOKUP(A271,'ESO dumped ZoneData'!$A$3:$D$9995,2,FALSE)</f>
        <v>268</v>
      </c>
      <c r="C271" s="5">
        <f>VLOOKUP(A271,'ESO dumped ZoneData'!$A$3:$D$9995,3,FALSE)</f>
        <v>382</v>
      </c>
      <c r="D271" s="3" t="str">
        <f>VLOOKUP(A271,'ESO dumped ZoneData'!$A$3:$D$9995,4,FALSE)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constants'!$A$4:$B$1000,2,FALSE)</f>
        <v>DLC_BASE_GAME</v>
      </c>
      <c r="L271" s="3" t="str">
        <f>VLOOKUP(J271,'LibSets constants'!$A$4:$C$1000,3,FALSE)</f>
        <v>Included in base game</v>
      </c>
    </row>
    <row r="272" spans="1:12" x14ac:dyDescent="0.25">
      <c r="A272" s="12">
        <v>492</v>
      </c>
      <c r="B272" s="5">
        <f>VLOOKUP(A272,'ESO dumped ZoneData'!$A$3:$D$9995,2,FALSE)</f>
        <v>269</v>
      </c>
      <c r="C272" s="5">
        <f>VLOOKUP(A272,'ESO dumped ZoneData'!$A$3:$D$9995,3,FALSE)</f>
        <v>41</v>
      </c>
      <c r="D272" s="3" t="str">
        <f>VLOOKUP(A272,'ESO dumped ZoneData'!$A$3:$D$9995,4,FALSE)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constants'!$A$4:$B$1000,2,FALSE)</f>
        <v>DLC_BASE_GAME</v>
      </c>
      <c r="L272" s="3" t="str">
        <f>VLOOKUP(J272,'LibSets constants'!$A$4:$C$1000,3,FALSE)</f>
        <v>Included in base game</v>
      </c>
    </row>
    <row r="273" spans="1:12" x14ac:dyDescent="0.25">
      <c r="A273" s="12">
        <v>493</v>
      </c>
      <c r="B273" s="5">
        <f>VLOOKUP(A273,'ESO dumped ZoneData'!$A$3:$D$9995,2,FALSE)</f>
        <v>270</v>
      </c>
      <c r="C273" s="5">
        <f>VLOOKUP(A273,'ESO dumped ZoneData'!$A$3:$D$9995,3,FALSE)</f>
        <v>181</v>
      </c>
      <c r="D273" s="3" t="str">
        <f>VLOOKUP(A273,'ESO dumped ZoneData'!$A$3:$D$9995,4,FALSE)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constants'!$A$4:$B$1000,2,FALSE)</f>
        <v>DLC_BASE_GAME</v>
      </c>
      <c r="L273" s="3" t="str">
        <f>VLOOKUP(J273,'LibSets constants'!$A$4:$C$1000,3,FALSE)</f>
        <v>Included in base game</v>
      </c>
    </row>
    <row r="274" spans="1:12" x14ac:dyDescent="0.25">
      <c r="A274" s="12">
        <v>494</v>
      </c>
      <c r="B274" s="5">
        <f>VLOOKUP(A274,'ESO dumped ZoneData'!$A$3:$D$9995,2,FALSE)</f>
        <v>271</v>
      </c>
      <c r="C274" s="5">
        <f>VLOOKUP(A274,'ESO dumped ZoneData'!$A$3:$D$9995,3,FALSE)</f>
        <v>181</v>
      </c>
      <c r="D274" s="3" t="str">
        <f>VLOOKUP(A274,'ESO dumped ZoneData'!$A$3:$D$9995,4,FALSE)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constants'!$A$4:$B$1000,2,FALSE)</f>
        <v>DLC_BASE_GAME</v>
      </c>
      <c r="L274" s="3" t="str">
        <f>VLOOKUP(J274,'LibSets constants'!$A$4:$C$1000,3,FALSE)</f>
        <v>Included in base game</v>
      </c>
    </row>
    <row r="275" spans="1:12" x14ac:dyDescent="0.25">
      <c r="A275" s="12">
        <v>495</v>
      </c>
      <c r="B275" s="5">
        <f>VLOOKUP(A275,'ESO dumped ZoneData'!$A$3:$D$9995,2,FALSE)</f>
        <v>272</v>
      </c>
      <c r="C275" s="5">
        <f>VLOOKUP(A275,'ESO dumped ZoneData'!$A$3:$D$9995,3,FALSE)</f>
        <v>181</v>
      </c>
      <c r="D275" s="3" t="str">
        <f>VLOOKUP(A275,'ESO dumped ZoneData'!$A$3:$D$9995,4,FALSE)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constants'!$A$4:$B$1000,2,FALSE)</f>
        <v>DLC_BASE_GAME</v>
      </c>
      <c r="L275" s="3" t="str">
        <f>VLOOKUP(J275,'LibSets constants'!$A$4:$C$1000,3,FALSE)</f>
        <v>Included in base game</v>
      </c>
    </row>
    <row r="276" spans="1:12" x14ac:dyDescent="0.25">
      <c r="A276" s="12">
        <v>496</v>
      </c>
      <c r="B276" s="5">
        <f>VLOOKUP(A276,'ESO dumped ZoneData'!$A$3:$D$9995,2,FALSE)</f>
        <v>273</v>
      </c>
      <c r="C276" s="5">
        <f>VLOOKUP(A276,'ESO dumped ZoneData'!$A$3:$D$9995,3,FALSE)</f>
        <v>181</v>
      </c>
      <c r="D276" s="3" t="str">
        <f>VLOOKUP(A276,'ESO dumped ZoneData'!$A$3:$D$9995,4,FALSE)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constants'!$A$4:$B$1000,2,FALSE)</f>
        <v>DLC_BASE_GAME</v>
      </c>
      <c r="L276" s="3" t="str">
        <f>VLOOKUP(J276,'LibSets constants'!$A$4:$C$1000,3,FALSE)</f>
        <v>Included in base game</v>
      </c>
    </row>
    <row r="277" spans="1:12" x14ac:dyDescent="0.25">
      <c r="A277" s="12">
        <v>497</v>
      </c>
      <c r="B277" s="5">
        <f>VLOOKUP(A277,'ESO dumped ZoneData'!$A$3:$D$9995,2,FALSE)</f>
        <v>274</v>
      </c>
      <c r="C277" s="5">
        <f>VLOOKUP(A277,'ESO dumped ZoneData'!$A$3:$D$9995,3,FALSE)</f>
        <v>181</v>
      </c>
      <c r="D277" s="3" t="str">
        <f>VLOOKUP(A277,'ESO dumped ZoneData'!$A$3:$D$9995,4,FALSE)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constants'!$A$4:$B$1000,2,FALSE)</f>
        <v>DLC_BASE_GAME</v>
      </c>
      <c r="L277" s="3" t="str">
        <f>VLOOKUP(J277,'LibSets constants'!$A$4:$C$1000,3,FALSE)</f>
        <v>Included in base game</v>
      </c>
    </row>
    <row r="278" spans="1:12" x14ac:dyDescent="0.25">
      <c r="A278" s="12">
        <v>498</v>
      </c>
      <c r="B278" s="5">
        <f>VLOOKUP(A278,'ESO dumped ZoneData'!$A$3:$D$9995,2,FALSE)</f>
        <v>275</v>
      </c>
      <c r="C278" s="5">
        <f>VLOOKUP(A278,'ESO dumped ZoneData'!$A$3:$D$9995,3,FALSE)</f>
        <v>181</v>
      </c>
      <c r="D278" s="3" t="str">
        <f>VLOOKUP(A278,'ESO dumped ZoneData'!$A$3:$D$9995,4,FALSE)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constants'!$A$4:$B$1000,2,FALSE)</f>
        <v>DLC_BASE_GAME</v>
      </c>
      <c r="L278" s="3" t="str">
        <f>VLOOKUP(J278,'LibSets constants'!$A$4:$C$1000,3,FALSE)</f>
        <v>Included in base game</v>
      </c>
    </row>
    <row r="279" spans="1:12" x14ac:dyDescent="0.25">
      <c r="A279" s="12">
        <v>499</v>
      </c>
      <c r="B279" s="5">
        <f>VLOOKUP(A279,'ESO dumped ZoneData'!$A$3:$D$9995,2,FALSE)</f>
        <v>276</v>
      </c>
      <c r="C279" s="5">
        <f>VLOOKUP(A279,'ESO dumped ZoneData'!$A$3:$D$9995,3,FALSE)</f>
        <v>181</v>
      </c>
      <c r="D279" s="3" t="str">
        <f>VLOOKUP(A279,'ESO dumped ZoneData'!$A$3:$D$9995,4,FALSE)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constants'!$A$4:$B$1000,2,FALSE)</f>
        <v>DLC_BASE_GAME</v>
      </c>
      <c r="L279" s="3" t="str">
        <f>VLOOKUP(J279,'LibSets constants'!$A$4:$C$1000,3,FALSE)</f>
        <v>Included in base game</v>
      </c>
    </row>
    <row r="280" spans="1:12" x14ac:dyDescent="0.25">
      <c r="A280" s="12">
        <v>500</v>
      </c>
      <c r="B280" s="5">
        <f>VLOOKUP(A280,'ESO dumped ZoneData'!$A$3:$D$9995,2,FALSE)</f>
        <v>277</v>
      </c>
      <c r="C280" s="5">
        <f>VLOOKUP(A280,'ESO dumped ZoneData'!$A$3:$D$9995,3,FALSE)</f>
        <v>181</v>
      </c>
      <c r="D280" s="3" t="str">
        <f>VLOOKUP(A280,'ESO dumped ZoneData'!$A$3:$D$9995,4,FALSE)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constants'!$A$4:$B$1000,2,FALSE)</f>
        <v>DLC_BASE_GAME</v>
      </c>
      <c r="L280" s="3" t="str">
        <f>VLOOKUP(J280,'LibSets constants'!$A$4:$C$1000,3,FALSE)</f>
        <v>Included in base game</v>
      </c>
    </row>
    <row r="281" spans="1:12" x14ac:dyDescent="0.25">
      <c r="A281" s="12">
        <v>501</v>
      </c>
      <c r="B281" s="5">
        <f>VLOOKUP(A281,'ESO dumped ZoneData'!$A$3:$D$9995,2,FALSE)</f>
        <v>278</v>
      </c>
      <c r="C281" s="5">
        <f>VLOOKUP(A281,'ESO dumped ZoneData'!$A$3:$D$9995,3,FALSE)</f>
        <v>181</v>
      </c>
      <c r="D281" s="3" t="str">
        <f>VLOOKUP(A281,'ESO dumped ZoneData'!$A$3:$D$9995,4,FALSE)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constants'!$A$4:$B$1000,2,FALSE)</f>
        <v>DLC_BASE_GAME</v>
      </c>
      <c r="L281" s="3" t="str">
        <f>VLOOKUP(J281,'LibSets constants'!$A$4:$C$1000,3,FALSE)</f>
        <v>Included in base game</v>
      </c>
    </row>
    <row r="282" spans="1:12" x14ac:dyDescent="0.25">
      <c r="A282" s="12">
        <v>502</v>
      </c>
      <c r="B282" s="5">
        <f>VLOOKUP(A282,'ESO dumped ZoneData'!$A$3:$D$9995,2,FALSE)</f>
        <v>279</v>
      </c>
      <c r="C282" s="5">
        <f>VLOOKUP(A282,'ESO dumped ZoneData'!$A$3:$D$9995,3,FALSE)</f>
        <v>181</v>
      </c>
      <c r="D282" s="3" t="str">
        <f>VLOOKUP(A282,'ESO dumped ZoneData'!$A$3:$D$9995,4,FALSE)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constants'!$A$4:$B$1000,2,FALSE)</f>
        <v>DLC_BASE_GAME</v>
      </c>
      <c r="L282" s="3" t="str">
        <f>VLOOKUP(J282,'LibSets constants'!$A$4:$C$1000,3,FALSE)</f>
        <v>Included in base game</v>
      </c>
    </row>
    <row r="283" spans="1:12" x14ac:dyDescent="0.25">
      <c r="A283" s="12">
        <v>503</v>
      </c>
      <c r="B283" s="5">
        <f>VLOOKUP(A283,'ESO dumped ZoneData'!$A$3:$D$9995,2,FALSE)</f>
        <v>280</v>
      </c>
      <c r="C283" s="5">
        <f>VLOOKUP(A283,'ESO dumped ZoneData'!$A$3:$D$9995,3,FALSE)</f>
        <v>181</v>
      </c>
      <c r="D283" s="3" t="str">
        <f>VLOOKUP(A283,'ESO dumped ZoneData'!$A$3:$D$9995,4,FALSE)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constants'!$A$4:$B$1000,2,FALSE)</f>
        <v>DLC_BASE_GAME</v>
      </c>
      <c r="L283" s="3" t="str">
        <f>VLOOKUP(J283,'LibSets constants'!$A$4:$C$1000,3,FALSE)</f>
        <v>Included in base game</v>
      </c>
    </row>
    <row r="284" spans="1:12" x14ac:dyDescent="0.25">
      <c r="A284" s="12">
        <v>504</v>
      </c>
      <c r="B284" s="5">
        <f>VLOOKUP(A284,'ESO dumped ZoneData'!$A$3:$D$9995,2,FALSE)</f>
        <v>281</v>
      </c>
      <c r="C284" s="5">
        <f>VLOOKUP(A284,'ESO dumped ZoneData'!$A$3:$D$9995,3,FALSE)</f>
        <v>181</v>
      </c>
      <c r="D284" s="3" t="str">
        <f>VLOOKUP(A284,'ESO dumped ZoneData'!$A$3:$D$9995,4,FALSE)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constants'!$A$4:$B$1000,2,FALSE)</f>
        <v>DLC_BASE_GAME</v>
      </c>
      <c r="L284" s="3" t="str">
        <f>VLOOKUP(J284,'LibSets constants'!$A$4:$C$1000,3,FALSE)</f>
        <v>Included in base game</v>
      </c>
    </row>
    <row r="285" spans="1:12" x14ac:dyDescent="0.25">
      <c r="A285" s="12">
        <v>505</v>
      </c>
      <c r="B285" s="5">
        <f>VLOOKUP(A285,'ESO dumped ZoneData'!$A$3:$D$9995,2,FALSE)</f>
        <v>282</v>
      </c>
      <c r="C285" s="5">
        <f>VLOOKUP(A285,'ESO dumped ZoneData'!$A$3:$D$9995,3,FALSE)</f>
        <v>181</v>
      </c>
      <c r="D285" s="3" t="str">
        <f>VLOOKUP(A285,'ESO dumped ZoneData'!$A$3:$D$9995,4,FALSE)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constants'!$A$4:$B$1000,2,FALSE)</f>
        <v>DLC_BASE_GAME</v>
      </c>
      <c r="L285" s="3" t="str">
        <f>VLOOKUP(J285,'LibSets constants'!$A$4:$C$1000,3,FALSE)</f>
        <v>Included in base game</v>
      </c>
    </row>
    <row r="286" spans="1:12" x14ac:dyDescent="0.25">
      <c r="A286" s="12">
        <v>506</v>
      </c>
      <c r="B286" s="5">
        <f>VLOOKUP(A286,'ESO dumped ZoneData'!$A$3:$D$9995,2,FALSE)</f>
        <v>283</v>
      </c>
      <c r="C286" s="5">
        <f>VLOOKUP(A286,'ESO dumped ZoneData'!$A$3:$D$9995,3,FALSE)</f>
        <v>181</v>
      </c>
      <c r="D286" s="3" t="str">
        <f>VLOOKUP(A286,'ESO dumped ZoneData'!$A$3:$D$9995,4,FALSE)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constants'!$A$4:$B$1000,2,FALSE)</f>
        <v>DLC_BASE_GAME</v>
      </c>
      <c r="L286" s="3" t="str">
        <f>VLOOKUP(J286,'LibSets constants'!$A$4:$C$1000,3,FALSE)</f>
        <v>Included in base game</v>
      </c>
    </row>
    <row r="287" spans="1:12" x14ac:dyDescent="0.25">
      <c r="A287" s="12">
        <v>507</v>
      </c>
      <c r="B287" s="5">
        <f>VLOOKUP(A287,'ESO dumped ZoneData'!$A$3:$D$9995,2,FALSE)</f>
        <v>284</v>
      </c>
      <c r="C287" s="5">
        <f>VLOOKUP(A287,'ESO dumped ZoneData'!$A$3:$D$9995,3,FALSE)</f>
        <v>181</v>
      </c>
      <c r="D287" s="3" t="str">
        <f>VLOOKUP(A287,'ESO dumped ZoneData'!$A$3:$D$9995,4,FALSE)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constants'!$A$4:$B$1000,2,FALSE)</f>
        <v>DLC_BASE_GAME</v>
      </c>
      <c r="L287" s="3" t="str">
        <f>VLOOKUP(J287,'LibSets constants'!$A$4:$C$1000,3,FALSE)</f>
        <v>Included in base game</v>
      </c>
    </row>
    <row r="288" spans="1:12" x14ac:dyDescent="0.25">
      <c r="A288" s="12">
        <v>508</v>
      </c>
      <c r="B288" s="5">
        <f>VLOOKUP(A288,'ESO dumped ZoneData'!$A$3:$D$9995,2,FALSE)</f>
        <v>285</v>
      </c>
      <c r="C288" s="5">
        <f>VLOOKUP(A288,'ESO dumped ZoneData'!$A$3:$D$9995,3,FALSE)</f>
        <v>849</v>
      </c>
      <c r="D288" s="3" t="str">
        <f>VLOOKUP(A288,'ESO dumped ZoneData'!$A$3:$D$9995,4,FALSE)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constants'!$A$4:$B$1000,2,FALSE)</f>
        <v>DLC_MORROWIND</v>
      </c>
      <c r="L288" s="3" t="str">
        <f>VLOOKUP(J288,'LibSets constants'!$A$4:$C$1000,3,FALSE)</f>
        <v>Morrowind</v>
      </c>
    </row>
    <row r="289" spans="1:12" x14ac:dyDescent="0.25">
      <c r="A289" s="12">
        <v>509</v>
      </c>
      <c r="B289" s="5">
        <f>VLOOKUP(A289,'ESO dumped ZoneData'!$A$3:$D$9995,2,FALSE)</f>
        <v>286</v>
      </c>
      <c r="C289" s="5">
        <f>VLOOKUP(A289,'ESO dumped ZoneData'!$A$3:$D$9995,3,FALSE)</f>
        <v>849</v>
      </c>
      <c r="D289" s="3" t="str">
        <f>VLOOKUP(A289,'ESO dumped ZoneData'!$A$3:$D$9995,4,FALSE)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constants'!$A$4:$B$1000,2,FALSE)</f>
        <v>DLC_MORROWIND</v>
      </c>
      <c r="L289" s="3" t="str">
        <f>VLOOKUP(J289,'LibSets constants'!$A$4:$C$1000,3,FALSE)</f>
        <v>Morrowind</v>
      </c>
    </row>
    <row r="290" spans="1:12" x14ac:dyDescent="0.25">
      <c r="A290" s="12">
        <v>510</v>
      </c>
      <c r="B290" s="5">
        <f>VLOOKUP(A290,'ESO dumped ZoneData'!$A$3:$D$9995,2,FALSE)</f>
        <v>287</v>
      </c>
      <c r="C290" s="5">
        <f>VLOOKUP(A290,'ESO dumped ZoneData'!$A$3:$D$9995,3,FALSE)</f>
        <v>849</v>
      </c>
      <c r="D290" s="3" t="str">
        <f>VLOOKUP(A290,'ESO dumped ZoneData'!$A$3:$D$9995,4,FALSE)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constants'!$A$4:$B$1000,2,FALSE)</f>
        <v>DLC_MORROWIND</v>
      </c>
      <c r="L290" s="3" t="str">
        <f>VLOOKUP(J290,'LibSets constants'!$A$4:$C$1000,3,FALSE)</f>
        <v>Morrowind</v>
      </c>
    </row>
    <row r="291" spans="1:12" x14ac:dyDescent="0.25">
      <c r="A291" s="12">
        <v>511</v>
      </c>
      <c r="B291" s="5">
        <f>VLOOKUP(A291,'ESO dumped ZoneData'!$A$3:$D$9995,2,FALSE)</f>
        <v>288</v>
      </c>
      <c r="C291" s="5">
        <f>VLOOKUP(A291,'ESO dumped ZoneData'!$A$3:$D$9995,3,FALSE)</f>
        <v>511</v>
      </c>
      <c r="D291" s="3" t="str">
        <f>VLOOKUP(A291,'ESO dumped ZoneData'!$A$3:$D$9995,4,FALSE)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constants'!$A$4:$B$1000,2,FALSE)</f>
        <v>DLC_BASE_GAME</v>
      </c>
      <c r="L291" s="3" t="str">
        <f>VLOOKUP(J291,'LibSets constants'!$A$4:$C$1000,3,FALSE)</f>
        <v>Included in base game</v>
      </c>
    </row>
    <row r="292" spans="1:12" x14ac:dyDescent="0.25">
      <c r="A292" s="12">
        <v>512</v>
      </c>
      <c r="B292" s="5">
        <f>VLOOKUP(A292,'ESO dumped ZoneData'!$A$3:$D$9995,2,FALSE)</f>
        <v>289</v>
      </c>
      <c r="C292" s="5">
        <f>VLOOKUP(A292,'ESO dumped ZoneData'!$A$3:$D$9995,3,FALSE)</f>
        <v>512</v>
      </c>
      <c r="D292" s="3" t="str">
        <f>VLOOKUP(A292,'ESO dumped ZoneData'!$A$3:$D$9995,4,FALSE)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constants'!$A$4:$B$1000,2,FALSE)</f>
        <v>DLC_BASE_GAME</v>
      </c>
      <c r="L292" s="3" t="str">
        <f>VLOOKUP(J292,'LibSets constants'!$A$4:$C$1000,3,FALSE)</f>
        <v>Included in base game</v>
      </c>
    </row>
    <row r="293" spans="1:12" x14ac:dyDescent="0.25">
      <c r="A293" s="12">
        <v>513</v>
      </c>
      <c r="B293" s="5">
        <f>VLOOKUP(A293,'ESO dumped ZoneData'!$A$3:$D$9995,2,FALSE)</f>
        <v>290</v>
      </c>
      <c r="C293" s="5">
        <f>VLOOKUP(A293,'ESO dumped ZoneData'!$A$3:$D$9995,3,FALSE)</f>
        <v>513</v>
      </c>
      <c r="D293" s="3" t="str">
        <f>VLOOKUP(A293,'ESO dumped ZoneData'!$A$3:$D$9995,4,FALSE)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constants'!$A$4:$B$1000,2,FALSE)</f>
        <v>DLC_BASE_GAME</v>
      </c>
      <c r="L293" s="3" t="str">
        <f>VLOOKUP(J293,'LibSets constants'!$A$4:$C$1000,3,FALSE)</f>
        <v>Included in base game</v>
      </c>
    </row>
    <row r="294" spans="1:12" x14ac:dyDescent="0.25">
      <c r="A294" s="12">
        <v>514</v>
      </c>
      <c r="B294" s="5">
        <f>VLOOKUP(A294,'ESO dumped ZoneData'!$A$3:$D$9995,2,FALSE)</f>
        <v>291</v>
      </c>
      <c r="C294" s="5">
        <f>VLOOKUP(A294,'ESO dumped ZoneData'!$A$3:$D$9995,3,FALSE)</f>
        <v>514</v>
      </c>
      <c r="D294" s="3" t="str">
        <f>VLOOKUP(A294,'ESO dumped ZoneData'!$A$3:$D$9995,4,FALSE)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constants'!$A$4:$B$1000,2,FALSE)</f>
        <v>DLC_BASE_GAME</v>
      </c>
      <c r="L294" s="3" t="str">
        <f>VLOOKUP(J294,'LibSets constants'!$A$4:$C$1000,3,FALSE)</f>
        <v>Included in base game</v>
      </c>
    </row>
    <row r="295" spans="1:12" x14ac:dyDescent="0.25">
      <c r="A295" s="12">
        <v>515</v>
      </c>
      <c r="B295" s="5">
        <f>VLOOKUP(A295,'ESO dumped ZoneData'!$A$3:$D$9995,2,FALSE)</f>
        <v>292</v>
      </c>
      <c r="C295" s="5">
        <f>VLOOKUP(A295,'ESO dumped ZoneData'!$A$3:$D$9995,3,FALSE)</f>
        <v>515</v>
      </c>
      <c r="D295" s="3" t="str">
        <f>VLOOKUP(A295,'ESO dumped ZoneData'!$A$3:$D$9995,4,FALSE)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constants'!$A$4:$B$1000,2,FALSE)</f>
        <v>DLC_SCALEBREAKER</v>
      </c>
      <c r="L295" s="3" t="str">
        <f>VLOOKUP(J295,'LibSets constants'!$A$4:$C$1000,3,FALSE)</f>
        <v>Scalebraker</v>
      </c>
    </row>
    <row r="296" spans="1:12" x14ac:dyDescent="0.25">
      <c r="A296" s="12">
        <v>516</v>
      </c>
      <c r="B296" s="5">
        <f>VLOOKUP(A296,'ESO dumped ZoneData'!$A$3:$D$9995,2,FALSE)</f>
        <v>293</v>
      </c>
      <c r="C296" s="5">
        <f>VLOOKUP(A296,'ESO dumped ZoneData'!$A$3:$D$9995,3,FALSE)</f>
        <v>516</v>
      </c>
      <c r="D296" s="3" t="str">
        <f>VLOOKUP(A296,'ESO dumped ZoneData'!$A$3:$D$9995,4,FALSE)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constants'!$A$4:$B$1000,2,FALSE)</f>
        <v>DLC_BASE_GAME</v>
      </c>
      <c r="L296" s="3" t="str">
        <f>VLOOKUP(J296,'LibSets constants'!$A$4:$C$1000,3,FALSE)</f>
        <v>Included in base game</v>
      </c>
    </row>
    <row r="297" spans="1:12" x14ac:dyDescent="0.25">
      <c r="A297" s="12">
        <v>517</v>
      </c>
      <c r="B297" s="5">
        <f>VLOOKUP(A297,'ESO dumped ZoneData'!$A$3:$D$9995,2,FALSE)</f>
        <v>294</v>
      </c>
      <c r="C297" s="5">
        <f>VLOOKUP(A297,'ESO dumped ZoneData'!$A$3:$D$9995,3,FALSE)</f>
        <v>517</v>
      </c>
      <c r="D297" s="3" t="str">
        <f>VLOOKUP(A297,'ESO dumped ZoneData'!$A$3:$D$9995,4,FALSE)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constants'!$A$4:$B$1000,2,FALSE)</f>
        <v>DLC_BASE_GAME</v>
      </c>
      <c r="L297" s="3" t="str">
        <f>VLOOKUP(J297,'LibSets constants'!$A$4:$C$1000,3,FALSE)</f>
        <v>Included in base game</v>
      </c>
    </row>
    <row r="298" spans="1:12" x14ac:dyDescent="0.25">
      <c r="A298" s="12">
        <v>518</v>
      </c>
      <c r="B298" s="5">
        <f>VLOOKUP(A298,'ESO dumped ZoneData'!$A$3:$D$9995,2,FALSE)</f>
        <v>295</v>
      </c>
      <c r="C298" s="5">
        <f>VLOOKUP(A298,'ESO dumped ZoneData'!$A$3:$D$9995,3,FALSE)</f>
        <v>518</v>
      </c>
      <c r="D298" s="3" t="str">
        <f>VLOOKUP(A298,'ESO dumped ZoneData'!$A$3:$D$9995,4,FALSE)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constants'!$A$4:$B$1000,2,FALSE)</f>
        <v>DLC_BASE_GAME</v>
      </c>
      <c r="L298" s="3" t="str">
        <f>VLOOKUP(J298,'LibSets constants'!$A$4:$C$1000,3,FALSE)</f>
        <v>Included in base game</v>
      </c>
    </row>
    <row r="299" spans="1:12" x14ac:dyDescent="0.25">
      <c r="A299" s="12">
        <v>525</v>
      </c>
      <c r="B299" s="5">
        <f>VLOOKUP(A299,'ESO dumped ZoneData'!$A$3:$D$9995,2,FALSE)</f>
        <v>296</v>
      </c>
      <c r="C299" s="5">
        <f>VLOOKUP(A299,'ESO dumped ZoneData'!$A$3:$D$9995,3,FALSE)</f>
        <v>181</v>
      </c>
      <c r="D299" s="3" t="str">
        <f>VLOOKUP(A299,'ESO dumped ZoneData'!$A$3:$D$9995,4,FALSE)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constants'!$A$4:$B$1000,2,FALSE)</f>
        <v>DLC_BASE_GAME</v>
      </c>
      <c r="L299" s="3" t="str">
        <f>VLOOKUP(J299,'LibSets constants'!$A$4:$C$1000,3,FALSE)</f>
        <v>Included in base game</v>
      </c>
    </row>
    <row r="300" spans="1:12" x14ac:dyDescent="0.25">
      <c r="A300" s="12">
        <v>526</v>
      </c>
      <c r="B300" s="5">
        <f>VLOOKUP(A300,'ESO dumped ZoneData'!$A$3:$D$9995,2,FALSE)</f>
        <v>297</v>
      </c>
      <c r="C300" s="5">
        <f>VLOOKUP(A300,'ESO dumped ZoneData'!$A$3:$D$9995,3,FALSE)</f>
        <v>382</v>
      </c>
      <c r="D300" s="3" t="str">
        <f>VLOOKUP(A300,'ESO dumped ZoneData'!$A$3:$D$9995,4,FALSE)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constants'!$A$4:$B$1000,2,FALSE)</f>
        <v>DLC_BASE_GAME</v>
      </c>
      <c r="L300" s="3" t="str">
        <f>VLOOKUP(J300,'LibSets constants'!$A$4:$C$1000,3,FALSE)</f>
        <v>Included in base game</v>
      </c>
    </row>
    <row r="301" spans="1:12" x14ac:dyDescent="0.25">
      <c r="A301" s="12">
        <v>527</v>
      </c>
      <c r="B301" s="5">
        <f>VLOOKUP(A301,'ESO dumped ZoneData'!$A$3:$D$9995,2,FALSE)</f>
        <v>298</v>
      </c>
      <c r="C301" s="5">
        <f>VLOOKUP(A301,'ESO dumped ZoneData'!$A$3:$D$9995,3,FALSE)</f>
        <v>199</v>
      </c>
      <c r="D301" s="3" t="str">
        <f>VLOOKUP(A301,'ESO dumped ZoneData'!$A$3:$D$9995,4,FALSE)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constants'!$A$4:$B$1000,2,FALSE)</f>
        <v>DLC_BASE_GAME</v>
      </c>
      <c r="L301" s="3" t="str">
        <f>VLOOKUP(J301,'LibSets constants'!$A$4:$C$1000,3,FALSE)</f>
        <v>Included in base game</v>
      </c>
    </row>
    <row r="302" spans="1:12" x14ac:dyDescent="0.25">
      <c r="A302" s="12">
        <v>529</v>
      </c>
      <c r="B302" s="5">
        <f>VLOOKUP(A302,'ESO dumped ZoneData'!$A$3:$D$9995,2,FALSE)</f>
        <v>299</v>
      </c>
      <c r="C302" s="5">
        <f>VLOOKUP(A302,'ESO dumped ZoneData'!$A$3:$D$9995,3,FALSE)</f>
        <v>267</v>
      </c>
      <c r="D302" s="3" t="str">
        <f>VLOOKUP(A302,'ESO dumped ZoneData'!$A$3:$D$9995,4,FALSE)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constants'!$A$4:$B$1000,2,FALSE)</f>
        <v>DLC_BASE_GAME</v>
      </c>
      <c r="L302" s="3" t="str">
        <f>VLOOKUP(J302,'LibSets constants'!$A$4:$C$1000,3,FALSE)</f>
        <v>Included in base game</v>
      </c>
    </row>
    <row r="303" spans="1:12" x14ac:dyDescent="0.25">
      <c r="A303" s="12">
        <v>530</v>
      </c>
      <c r="B303" s="5">
        <f>VLOOKUP(A303,'ESO dumped ZoneData'!$A$3:$D$9995,2,FALSE)</f>
        <v>300</v>
      </c>
      <c r="C303" s="5">
        <f>VLOOKUP(A303,'ESO dumped ZoneData'!$A$3:$D$9995,3,FALSE)</f>
        <v>347</v>
      </c>
      <c r="D303" s="3" t="str">
        <f>VLOOKUP(A303,'ESO dumped ZoneData'!$A$3:$D$9995,4,FALSE)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constants'!$A$4:$B$1000,2,FALSE)</f>
        <v>DLC_BASE_GAME</v>
      </c>
      <c r="L303" s="3" t="str">
        <f>VLOOKUP(J303,'LibSets constants'!$A$4:$C$1000,3,FALSE)</f>
        <v>Included in base game</v>
      </c>
    </row>
    <row r="304" spans="1:12" x14ac:dyDescent="0.25">
      <c r="A304" s="12">
        <v>531</v>
      </c>
      <c r="B304" s="5">
        <f>VLOOKUP(A304,'ESO dumped ZoneData'!$A$3:$D$9995,2,FALSE)</f>
        <v>301</v>
      </c>
      <c r="C304" s="5">
        <f>VLOOKUP(A304,'ESO dumped ZoneData'!$A$3:$D$9995,3,FALSE)</f>
        <v>181</v>
      </c>
      <c r="D304" s="3" t="str">
        <f>VLOOKUP(A304,'ESO dumped ZoneData'!$A$3:$D$9995,4,FALSE)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constants'!$A$4:$B$1000,2,FALSE)</f>
        <v>DLC_BASE_GAME</v>
      </c>
      <c r="L304" s="3" t="str">
        <f>VLOOKUP(J304,'LibSets constants'!$A$4:$C$1000,3,FALSE)</f>
        <v>Included in base game</v>
      </c>
    </row>
    <row r="305" spans="1:12" x14ac:dyDescent="0.25">
      <c r="A305" s="12">
        <v>532</v>
      </c>
      <c r="B305" s="5">
        <f>VLOOKUP(A305,'ESO dumped ZoneData'!$A$3:$D$9995,2,FALSE)</f>
        <v>302</v>
      </c>
      <c r="C305" s="5">
        <f>VLOOKUP(A305,'ESO dumped ZoneData'!$A$3:$D$9995,3,FALSE)</f>
        <v>181</v>
      </c>
      <c r="D305" s="3" t="str">
        <f>VLOOKUP(A305,'ESO dumped ZoneData'!$A$3:$D$9995,4,FALSE)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constants'!$A$4:$B$1000,2,FALSE)</f>
        <v>DLC_BASE_GAME</v>
      </c>
      <c r="L305" s="3" t="str">
        <f>VLOOKUP(J305,'LibSets constants'!$A$4:$C$1000,3,FALSE)</f>
        <v>Included in base game</v>
      </c>
    </row>
    <row r="306" spans="1:12" x14ac:dyDescent="0.25">
      <c r="A306" s="12">
        <v>533</v>
      </c>
      <c r="B306" s="5">
        <f>VLOOKUP(A306,'ESO dumped ZoneData'!$A$3:$D$9995,2,FALSE)</f>
        <v>303</v>
      </c>
      <c r="C306" s="5">
        <f>VLOOKUP(A306,'ESO dumped ZoneData'!$A$3:$D$9995,3,FALSE)</f>
        <v>181</v>
      </c>
      <c r="D306" s="3" t="str">
        <f>VLOOKUP(A306,'ESO dumped ZoneData'!$A$3:$D$9995,4,FALSE)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constants'!$A$4:$B$1000,2,FALSE)</f>
        <v>DLC_BASE_GAME</v>
      </c>
      <c r="L306" s="3" t="str">
        <f>VLOOKUP(J306,'LibSets constants'!$A$4:$C$1000,3,FALSE)</f>
        <v>Included in base game</v>
      </c>
    </row>
    <row r="307" spans="1:12" x14ac:dyDescent="0.25">
      <c r="A307" s="12">
        <v>534</v>
      </c>
      <c r="B307" s="5">
        <f>VLOOKUP(A307,'ESO dumped ZoneData'!$A$3:$D$9995,2,FALSE)</f>
        <v>304</v>
      </c>
      <c r="C307" s="5">
        <f>VLOOKUP(A307,'ESO dumped ZoneData'!$A$3:$D$9995,3,FALSE)</f>
        <v>534</v>
      </c>
      <c r="D307" s="3" t="str">
        <f>VLOOKUP(A307,'ESO dumped ZoneData'!$A$3:$D$9995,4,FALSE)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constants'!$A$4:$B$1000,2,FALSE)</f>
        <v>DLC_BASE_GAME</v>
      </c>
      <c r="L307" s="3" t="str">
        <f>VLOOKUP(J307,'LibSets constants'!$A$4:$C$1000,3,FALSE)</f>
        <v>Included in base game</v>
      </c>
    </row>
    <row r="308" spans="1:12" x14ac:dyDescent="0.25">
      <c r="A308" s="12">
        <v>535</v>
      </c>
      <c r="B308" s="5">
        <f>VLOOKUP(A308,'ESO dumped ZoneData'!$A$3:$D$9995,2,FALSE)</f>
        <v>305</v>
      </c>
      <c r="C308" s="5">
        <f>VLOOKUP(A308,'ESO dumped ZoneData'!$A$3:$D$9995,3,FALSE)</f>
        <v>535</v>
      </c>
      <c r="D308" s="3" t="str">
        <f>VLOOKUP(A308,'ESO dumped ZoneData'!$A$3:$D$9995,4,FALSE)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constants'!$A$4:$B$1000,2,FALSE)</f>
        <v>DLC_BASE_GAME</v>
      </c>
      <c r="L308" s="3" t="str">
        <f>VLOOKUP(J308,'LibSets constants'!$A$4:$C$1000,3,FALSE)</f>
        <v>Included in base game</v>
      </c>
    </row>
    <row r="309" spans="1:12" x14ac:dyDescent="0.25">
      <c r="A309" s="12">
        <v>537</v>
      </c>
      <c r="B309" s="5">
        <f>VLOOKUP(A309,'ESO dumped ZoneData'!$A$3:$D$9995,2,FALSE)</f>
        <v>306</v>
      </c>
      <c r="C309" s="5">
        <f>VLOOKUP(A309,'ESO dumped ZoneData'!$A$3:$D$9995,3,FALSE)</f>
        <v>537</v>
      </c>
      <c r="D309" s="3" t="str">
        <f>VLOOKUP(A309,'ESO dumped ZoneData'!$A$3:$D$9995,4,FALSE)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constants'!$A$4:$B$1000,2,FALSE)</f>
        <v>DLC_BASE_GAME</v>
      </c>
      <c r="L309" s="3" t="str">
        <f>VLOOKUP(J309,'LibSets constants'!$A$4:$C$1000,3,FALSE)</f>
        <v>Included in base game</v>
      </c>
    </row>
    <row r="310" spans="1:12" x14ac:dyDescent="0.25">
      <c r="A310" s="12">
        <v>539</v>
      </c>
      <c r="B310" s="5">
        <f>VLOOKUP(A310,'ESO dumped ZoneData'!$A$3:$D$9995,2,FALSE)</f>
        <v>307</v>
      </c>
      <c r="C310" s="5">
        <f>VLOOKUP(A310,'ESO dumped ZoneData'!$A$3:$D$9995,3,FALSE)</f>
        <v>535</v>
      </c>
      <c r="D310" s="3" t="str">
        <f>VLOOKUP(A310,'ESO dumped ZoneData'!$A$3:$D$9995,4,FALSE)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constants'!$A$4:$B$1000,2,FALSE)</f>
        <v>DLC_BASE_GAME</v>
      </c>
      <c r="L310" s="3" t="str">
        <f>VLOOKUP(J310,'LibSets constants'!$A$4:$C$1000,3,FALSE)</f>
        <v>Included in base game</v>
      </c>
    </row>
    <row r="311" spans="1:12" x14ac:dyDescent="0.25">
      <c r="A311" s="12">
        <v>541</v>
      </c>
      <c r="B311" s="5">
        <f>VLOOKUP(A311,'ESO dumped ZoneData'!$A$3:$D$9995,2,FALSE)</f>
        <v>308</v>
      </c>
      <c r="C311" s="5">
        <f>VLOOKUP(A311,'ESO dumped ZoneData'!$A$3:$D$9995,3,FALSE)</f>
        <v>267</v>
      </c>
      <c r="D311" s="3" t="str">
        <f>VLOOKUP(A311,'ESO dumped ZoneData'!$A$3:$D$9995,4,FALSE)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constants'!$A$4:$B$1000,2,FALSE)</f>
        <v>DLC_BASE_GAME</v>
      </c>
      <c r="L311" s="3" t="str">
        <f>VLOOKUP(J311,'LibSets constants'!$A$4:$C$1000,3,FALSE)</f>
        <v>Included in base game</v>
      </c>
    </row>
    <row r="312" spans="1:12" x14ac:dyDescent="0.25">
      <c r="A312" s="12">
        <v>542</v>
      </c>
      <c r="B312" s="5">
        <f>VLOOKUP(A312,'ESO dumped ZoneData'!$A$3:$D$9995,2,FALSE)</f>
        <v>309</v>
      </c>
      <c r="C312" s="5">
        <f>VLOOKUP(A312,'ESO dumped ZoneData'!$A$3:$D$9995,3,FALSE)</f>
        <v>208</v>
      </c>
      <c r="D312" s="3" t="str">
        <f>VLOOKUP(A312,'ESO dumped ZoneData'!$A$3:$D$9995,4,FALSE)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constants'!$A$4:$B$1000,2,FALSE)</f>
        <v>DLC_BASE_GAME</v>
      </c>
      <c r="L312" s="3" t="str">
        <f>VLOOKUP(J312,'LibSets constants'!$A$4:$C$1000,3,FALSE)</f>
        <v>Included in base game</v>
      </c>
    </row>
    <row r="313" spans="1:12" x14ac:dyDescent="0.25">
      <c r="A313" s="12">
        <v>543</v>
      </c>
      <c r="B313" s="5">
        <f>VLOOKUP(A313,'ESO dumped ZoneData'!$A$3:$D$9995,2,FALSE)</f>
        <v>310</v>
      </c>
      <c r="C313" s="5">
        <f>VLOOKUP(A313,'ESO dumped ZoneData'!$A$3:$D$9995,3,FALSE)</f>
        <v>208</v>
      </c>
      <c r="D313" s="3" t="str">
        <f>VLOOKUP(A313,'ESO dumped ZoneData'!$A$3:$D$9995,4,FALSE)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constants'!$A$4:$B$1000,2,FALSE)</f>
        <v>DLC_BASE_GAME</v>
      </c>
      <c r="L313" s="3" t="str">
        <f>VLOOKUP(J313,'LibSets constants'!$A$4:$C$1000,3,FALSE)</f>
        <v>Included in base game</v>
      </c>
    </row>
    <row r="314" spans="1:12" x14ac:dyDescent="0.25">
      <c r="A314" s="12">
        <v>544</v>
      </c>
      <c r="B314" s="5">
        <f>VLOOKUP(A314,'ESO dumped ZoneData'!$A$3:$D$9995,2,FALSE)</f>
        <v>311</v>
      </c>
      <c r="C314" s="5">
        <f>VLOOKUP(A314,'ESO dumped ZoneData'!$A$3:$D$9995,3,FALSE)</f>
        <v>208</v>
      </c>
      <c r="D314" s="3" t="str">
        <f>VLOOKUP(A314,'ESO dumped ZoneData'!$A$3:$D$9995,4,FALSE)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constants'!$A$4:$B$1000,2,FALSE)</f>
        <v>DLC_BASE_GAME</v>
      </c>
      <c r="L314" s="3" t="str">
        <f>VLOOKUP(J314,'LibSets constants'!$A$4:$C$1000,3,FALSE)</f>
        <v>Included in base game</v>
      </c>
    </row>
    <row r="315" spans="1:12" x14ac:dyDescent="0.25">
      <c r="A315" s="12">
        <v>545</v>
      </c>
      <c r="B315" s="5">
        <f>VLOOKUP(A315,'ESO dumped ZoneData'!$A$3:$D$9995,2,FALSE)</f>
        <v>312</v>
      </c>
      <c r="C315" s="5">
        <f>VLOOKUP(A315,'ESO dumped ZoneData'!$A$3:$D$9995,3,FALSE)</f>
        <v>19</v>
      </c>
      <c r="D315" s="3" t="str">
        <f>VLOOKUP(A315,'ESO dumped ZoneData'!$A$3:$D$9995,4,FALSE)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constants'!$A$4:$B$1000,2,FALSE)</f>
        <v>DLC_BASE_GAME</v>
      </c>
      <c r="L315" s="3" t="str">
        <f>VLOOKUP(J315,'LibSets constants'!$A$4:$C$1000,3,FALSE)</f>
        <v>Included in base game</v>
      </c>
    </row>
    <row r="316" spans="1:12" x14ac:dyDescent="0.25">
      <c r="A316" s="12">
        <v>546</v>
      </c>
      <c r="B316" s="5">
        <f>VLOOKUP(A316,'ESO dumped ZoneData'!$A$3:$D$9995,2,FALSE)</f>
        <v>313</v>
      </c>
      <c r="C316" s="5">
        <f>VLOOKUP(A316,'ESO dumped ZoneData'!$A$3:$D$9995,3,FALSE)</f>
        <v>19</v>
      </c>
      <c r="D316" s="44" t="str">
        <f>VLOOKUP(A316,'ESO dumped ZoneData'!$A$3:$D$9995,4,FALSE)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constants'!$A$4:$B$1000,2,FALSE)</f>
        <v>DLC_BASE_GAME</v>
      </c>
      <c r="L316" s="3" t="str">
        <f>VLOOKUP(J316,'LibSets constants'!$A$4:$C$1000,3,FALSE)</f>
        <v>Included in base game</v>
      </c>
    </row>
    <row r="317" spans="1:12" x14ac:dyDescent="0.25">
      <c r="A317" s="12">
        <v>547</v>
      </c>
      <c r="B317" s="5">
        <f>VLOOKUP(A317,'ESO dumped ZoneData'!$A$3:$D$9995,2,FALSE)</f>
        <v>314</v>
      </c>
      <c r="C317" s="5">
        <f>VLOOKUP(A317,'ESO dumped ZoneData'!$A$3:$D$9995,3,FALSE)</f>
        <v>108</v>
      </c>
      <c r="D317" s="3" t="str">
        <f>VLOOKUP(A317,'ESO dumped ZoneData'!$A$3:$D$9995,4,FALSE)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constants'!$A$4:$B$1000,2,FALSE)</f>
        <v>DLC_BASE_GAME</v>
      </c>
      <c r="L317" s="3" t="str">
        <f>VLOOKUP(J317,'LibSets constants'!$A$4:$C$1000,3,FALSE)</f>
        <v>Included in base game</v>
      </c>
    </row>
    <row r="318" spans="1:12" x14ac:dyDescent="0.25">
      <c r="A318" s="12">
        <v>548</v>
      </c>
      <c r="B318" s="5">
        <f>VLOOKUP(A318,'ESO dumped ZoneData'!$A$3:$D$9995,2,FALSE)</f>
        <v>315</v>
      </c>
      <c r="C318" s="5">
        <f>VLOOKUP(A318,'ESO dumped ZoneData'!$A$3:$D$9995,3,FALSE)</f>
        <v>108</v>
      </c>
      <c r="D318" s="3" t="str">
        <f>VLOOKUP(A318,'ESO dumped ZoneData'!$A$3:$D$9995,4,FALSE)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constants'!$A$4:$B$1000,2,FALSE)</f>
        <v>DLC_BASE_GAME</v>
      </c>
      <c r="L318" s="3" t="str">
        <f>VLOOKUP(J318,'LibSets constants'!$A$4:$C$1000,3,FALSE)</f>
        <v>Included in base game</v>
      </c>
    </row>
    <row r="319" spans="1:12" x14ac:dyDescent="0.25">
      <c r="A319" s="12">
        <v>549</v>
      </c>
      <c r="B319" s="5">
        <f>VLOOKUP(A319,'ESO dumped ZoneData'!$A$3:$D$9995,2,FALSE)</f>
        <v>316</v>
      </c>
      <c r="C319" s="5">
        <f>VLOOKUP(A319,'ESO dumped ZoneData'!$A$3:$D$9995,3,FALSE)</f>
        <v>383</v>
      </c>
      <c r="D319" s="3" t="str">
        <f>VLOOKUP(A319,'ESO dumped ZoneData'!$A$3:$D$9995,4,FALSE)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constants'!$A$4:$B$1000,2,FALSE)</f>
        <v>DLC_BASE_GAME</v>
      </c>
      <c r="L319" s="3" t="str">
        <f>VLOOKUP(J319,'LibSets constants'!$A$4:$C$1000,3,FALSE)</f>
        <v>Included in base game</v>
      </c>
    </row>
    <row r="320" spans="1:12" x14ac:dyDescent="0.25">
      <c r="A320" s="12">
        <v>551</v>
      </c>
      <c r="B320" s="5">
        <f>VLOOKUP(A320,'ESO dumped ZoneData'!$A$3:$D$9995,2,FALSE)</f>
        <v>317</v>
      </c>
      <c r="C320" s="5">
        <f>VLOOKUP(A320,'ESO dumped ZoneData'!$A$3:$D$9995,3,FALSE)</f>
        <v>108</v>
      </c>
      <c r="D320" s="3" t="str">
        <f>VLOOKUP(A320,'ESO dumped ZoneData'!$A$3:$D$9995,4,FALSE)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constants'!$A$4:$B$1000,2,FALSE)</f>
        <v>DLC_BASE_GAME</v>
      </c>
      <c r="L320" s="3" t="str">
        <f>VLOOKUP(J320,'LibSets constants'!$A$4:$C$1000,3,FALSE)</f>
        <v>Included in base game</v>
      </c>
    </row>
    <row r="321" spans="1:12" x14ac:dyDescent="0.25">
      <c r="A321" s="12">
        <v>552</v>
      </c>
      <c r="B321" s="5">
        <f>VLOOKUP(A321,'ESO dumped ZoneData'!$A$3:$D$9995,2,FALSE)</f>
        <v>318</v>
      </c>
      <c r="C321" s="5">
        <f>VLOOKUP(A321,'ESO dumped ZoneData'!$A$3:$D$9995,3,FALSE)</f>
        <v>108</v>
      </c>
      <c r="D321" s="3" t="str">
        <f>VLOOKUP(A321,'ESO dumped ZoneData'!$A$3:$D$9995,4,FALSE)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constants'!$A$4:$B$1000,2,FALSE)</f>
        <v>DLC_BASE_GAME</v>
      </c>
      <c r="L321" s="3" t="str">
        <f>VLOOKUP(J321,'LibSets constants'!$A$4:$C$1000,3,FALSE)</f>
        <v>Included in base game</v>
      </c>
    </row>
    <row r="322" spans="1:12" x14ac:dyDescent="0.25">
      <c r="A322" s="12">
        <v>553</v>
      </c>
      <c r="B322" s="5">
        <f>VLOOKUP(A322,'ESO dumped ZoneData'!$A$3:$D$9995,2,FALSE)</f>
        <v>319</v>
      </c>
      <c r="C322" s="5">
        <f>VLOOKUP(A322,'ESO dumped ZoneData'!$A$3:$D$9995,3,FALSE)</f>
        <v>108</v>
      </c>
      <c r="D322" s="3" t="str">
        <f>VLOOKUP(A322,'ESO dumped ZoneData'!$A$3:$D$9995,4,FALSE)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constants'!$A$4:$B$1000,2,FALSE)</f>
        <v>DLC_BASE_GAME</v>
      </c>
      <c r="L322" s="3" t="str">
        <f>VLOOKUP(J322,'LibSets constants'!$A$4:$C$1000,3,FALSE)</f>
        <v>Included in base game</v>
      </c>
    </row>
    <row r="323" spans="1:12" x14ac:dyDescent="0.25">
      <c r="A323" s="12">
        <v>554</v>
      </c>
      <c r="B323" s="5">
        <f>VLOOKUP(A323,'ESO dumped ZoneData'!$A$3:$D$9995,2,FALSE)</f>
        <v>320</v>
      </c>
      <c r="C323" s="5">
        <f>VLOOKUP(A323,'ESO dumped ZoneData'!$A$3:$D$9995,3,FALSE)</f>
        <v>108</v>
      </c>
      <c r="D323" s="3" t="str">
        <f>VLOOKUP(A323,'ESO dumped ZoneData'!$A$3:$D$9995,4,FALSE)</f>
        <v>Serpent's Grotto</v>
      </c>
      <c r="E323" s="3" t="str">
        <f t="array" ref="E323">IF(OR(EXACT(A323,'ESO Dungeon constants'!$D$3:$D$987)),"X","")</f>
        <v/>
      </c>
      <c r="F323" s="3" t="str">
        <f t="shared" ref="F323:F386" si="20">IF(EXACT(A323,C323),"X","")</f>
        <v/>
      </c>
      <c r="G323" s="3" t="str">
        <f t="shared" ref="G323:G386" si="21">IF(A323&lt;&gt;C323,VLOOKUP(C323,$A$3:$D$9950,4,FALSE),"")</f>
        <v>Greenshade</v>
      </c>
      <c r="H323" s="17">
        <f t="shared" ref="H323:H386" si="22">A323</f>
        <v>554</v>
      </c>
      <c r="I323" s="17">
        <f t="shared" ref="I323:I386" si="23">C323</f>
        <v>108</v>
      </c>
      <c r="J323">
        <v>0</v>
      </c>
      <c r="K323" s="3" t="str">
        <f>VLOOKUP(J323,'LibSets constants'!$A$4:$B$1000,2,FALSE)</f>
        <v>DLC_BASE_GAME</v>
      </c>
      <c r="L323" s="3" t="str">
        <f>VLOOKUP(J323,'LibSets constants'!$A$4:$C$1000,3,FALSE)</f>
        <v>Included in base game</v>
      </c>
    </row>
    <row r="324" spans="1:12" x14ac:dyDescent="0.25">
      <c r="A324" s="12">
        <v>555</v>
      </c>
      <c r="B324" s="5">
        <f>VLOOKUP(A324,'ESO dumped ZoneData'!$A$3:$D$9995,2,FALSE)</f>
        <v>321</v>
      </c>
      <c r="C324" s="5">
        <f>VLOOKUP(A324,'ESO dumped ZoneData'!$A$3:$D$9995,3,FALSE)</f>
        <v>108</v>
      </c>
      <c r="D324" s="3" t="str">
        <f>VLOOKUP(A324,'ESO dumped ZoneData'!$A$3:$D$9995,4,FALSE)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constants'!$A$4:$B$1000,2,FALSE)</f>
        <v>DLC_BASE_GAME</v>
      </c>
      <c r="L324" s="3" t="str">
        <f>VLOOKUP(J324,'LibSets constants'!$A$4:$C$1000,3,FALSE)</f>
        <v>Included in base game</v>
      </c>
    </row>
    <row r="325" spans="1:12" x14ac:dyDescent="0.25">
      <c r="A325" s="12">
        <v>556</v>
      </c>
      <c r="B325" s="5">
        <f>VLOOKUP(A325,'ESO dumped ZoneData'!$A$3:$D$9995,2,FALSE)</f>
        <v>322</v>
      </c>
      <c r="C325" s="5">
        <f>VLOOKUP(A325,'ESO dumped ZoneData'!$A$3:$D$9995,3,FALSE)</f>
        <v>108</v>
      </c>
      <c r="D325" s="3" t="str">
        <f>VLOOKUP(A325,'ESO dumped ZoneData'!$A$3:$D$9995,4,FALSE)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constants'!$A$4:$B$1000,2,FALSE)</f>
        <v>DLC_BASE_GAME</v>
      </c>
      <c r="L325" s="3" t="str">
        <f>VLOOKUP(J325,'LibSets constants'!$A$4:$C$1000,3,FALSE)</f>
        <v>Included in base game</v>
      </c>
    </row>
    <row r="326" spans="1:12" x14ac:dyDescent="0.25">
      <c r="A326" s="12">
        <v>557</v>
      </c>
      <c r="B326" s="5">
        <f>VLOOKUP(A326,'ESO dumped ZoneData'!$A$3:$D$9995,2,FALSE)</f>
        <v>323</v>
      </c>
      <c r="C326" s="5">
        <f>VLOOKUP(A326,'ESO dumped ZoneData'!$A$3:$D$9995,3,FALSE)</f>
        <v>347</v>
      </c>
      <c r="D326" s="3" t="str">
        <f>VLOOKUP(A326,'ESO dumped ZoneData'!$A$3:$D$9995,4,FALSE)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constants'!$A$4:$B$1000,2,FALSE)</f>
        <v>DLC_BASE_GAME</v>
      </c>
      <c r="L326" s="3" t="str">
        <f>VLOOKUP(J326,'LibSets constants'!$A$4:$C$1000,3,FALSE)</f>
        <v>Included in base game</v>
      </c>
    </row>
    <row r="327" spans="1:12" x14ac:dyDescent="0.25">
      <c r="A327" s="12">
        <v>558</v>
      </c>
      <c r="B327" s="5">
        <f>VLOOKUP(A327,'ESO dumped ZoneData'!$A$3:$D$9995,2,FALSE)</f>
        <v>324</v>
      </c>
      <c r="C327" s="5">
        <f>VLOOKUP(A327,'ESO dumped ZoneData'!$A$3:$D$9995,3,FALSE)</f>
        <v>108</v>
      </c>
      <c r="D327" s="3" t="str">
        <f>VLOOKUP(A327,'ESO dumped ZoneData'!$A$3:$D$9995,4,FALSE)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constants'!$A$4:$B$1000,2,FALSE)</f>
        <v>DLC_BASE_GAME</v>
      </c>
      <c r="L327" s="3" t="str">
        <f>VLOOKUP(J327,'LibSets constants'!$A$4:$C$1000,3,FALSE)</f>
        <v>Included in base game</v>
      </c>
    </row>
    <row r="328" spans="1:12" x14ac:dyDescent="0.25">
      <c r="A328" s="12">
        <v>559</v>
      </c>
      <c r="B328" s="5">
        <f>VLOOKUP(A328,'ESO dumped ZoneData'!$A$3:$D$9995,2,FALSE)</f>
        <v>325</v>
      </c>
      <c r="C328" s="5">
        <f>VLOOKUP(A328,'ESO dumped ZoneData'!$A$3:$D$9995,3,FALSE)</f>
        <v>108</v>
      </c>
      <c r="D328" s="3" t="str">
        <f>VLOOKUP(A328,'ESO dumped ZoneData'!$A$3:$D$9995,4,FALSE)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constants'!$A$4:$B$1000,2,FALSE)</f>
        <v>DLC_BASE_GAME</v>
      </c>
      <c r="L328" s="3" t="str">
        <f>VLOOKUP(J328,'LibSets constants'!$A$4:$C$1000,3,FALSE)</f>
        <v>Included in base game</v>
      </c>
    </row>
    <row r="329" spans="1:12" x14ac:dyDescent="0.25">
      <c r="A329" s="12">
        <v>560</v>
      </c>
      <c r="B329" s="5">
        <f>VLOOKUP(A329,'ESO dumped ZoneData'!$A$3:$D$9995,2,FALSE)</f>
        <v>326</v>
      </c>
      <c r="C329" s="5">
        <f>VLOOKUP(A329,'ESO dumped ZoneData'!$A$3:$D$9995,3,FALSE)</f>
        <v>103</v>
      </c>
      <c r="D329" s="3" t="str">
        <f>VLOOKUP(A329,'ESO dumped ZoneData'!$A$3:$D$9995,4,FALSE)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constants'!$A$4:$B$1000,2,FALSE)</f>
        <v>DLC_BASE_GAME</v>
      </c>
      <c r="L329" s="3" t="str">
        <f>VLOOKUP(J329,'LibSets constants'!$A$4:$C$1000,3,FALSE)</f>
        <v>Included in base game</v>
      </c>
    </row>
    <row r="330" spans="1:12" x14ac:dyDescent="0.25">
      <c r="A330" s="12">
        <v>561</v>
      </c>
      <c r="B330" s="5">
        <f>VLOOKUP(A330,'ESO dumped ZoneData'!$A$3:$D$9995,2,FALSE)</f>
        <v>327</v>
      </c>
      <c r="C330" s="5">
        <f>VLOOKUP(A330,'ESO dumped ZoneData'!$A$3:$D$9995,3,FALSE)</f>
        <v>108</v>
      </c>
      <c r="D330" s="3" t="str">
        <f>VLOOKUP(A330,'ESO dumped ZoneData'!$A$3:$D$9995,4,FALSE)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constants'!$A$4:$B$1000,2,FALSE)</f>
        <v>DLC_BASE_GAME</v>
      </c>
      <c r="L330" s="3" t="str">
        <f>VLOOKUP(J330,'LibSets constants'!$A$4:$C$1000,3,FALSE)</f>
        <v>Included in base game</v>
      </c>
    </row>
    <row r="331" spans="1:12" x14ac:dyDescent="0.25">
      <c r="A331" s="12">
        <v>562</v>
      </c>
      <c r="B331" s="5">
        <f>VLOOKUP(A331,'ESO dumped ZoneData'!$A$3:$D$9995,2,FALSE)</f>
        <v>328</v>
      </c>
      <c r="C331" s="5">
        <f>VLOOKUP(A331,'ESO dumped ZoneData'!$A$3:$D$9995,3,FALSE)</f>
        <v>382</v>
      </c>
      <c r="D331" s="3" t="str">
        <f>VLOOKUP(A331,'ESO dumped ZoneData'!$A$3:$D$9995,4,FALSE)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constants'!$A$4:$B$1000,2,FALSE)</f>
        <v>DLC_BASE_GAME</v>
      </c>
      <c r="L331" s="3" t="str">
        <f>VLOOKUP(J331,'LibSets constants'!$A$4:$C$1000,3,FALSE)</f>
        <v>Included in base game</v>
      </c>
    </row>
    <row r="332" spans="1:12" x14ac:dyDescent="0.25">
      <c r="A332" s="12">
        <v>565</v>
      </c>
      <c r="B332" s="5">
        <f>VLOOKUP(A332,'ESO dumped ZoneData'!$A$3:$D$9995,2,FALSE)</f>
        <v>329</v>
      </c>
      <c r="C332" s="5">
        <f>VLOOKUP(A332,'ESO dumped ZoneData'!$A$3:$D$9995,3,FALSE)</f>
        <v>382</v>
      </c>
      <c r="D332" s="3" t="str">
        <f>VLOOKUP(A332,'ESO dumped ZoneData'!$A$3:$D$9995,4,FALSE)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constants'!$A$4:$B$1000,2,FALSE)</f>
        <v>DLC_BASE_GAME</v>
      </c>
      <c r="L332" s="3" t="str">
        <f>VLOOKUP(J332,'LibSets constants'!$A$4:$C$1000,3,FALSE)</f>
        <v>Included in base game</v>
      </c>
    </row>
    <row r="333" spans="1:12" x14ac:dyDescent="0.25">
      <c r="A333" s="12">
        <v>566</v>
      </c>
      <c r="B333" s="5">
        <f>VLOOKUP(A333,'ESO dumped ZoneData'!$A$3:$D$9995,2,FALSE)</f>
        <v>330</v>
      </c>
      <c r="C333" s="5">
        <f>VLOOKUP(A333,'ESO dumped ZoneData'!$A$3:$D$9995,3,FALSE)</f>
        <v>3</v>
      </c>
      <c r="D333" s="3" t="str">
        <f>VLOOKUP(A333,'ESO dumped ZoneData'!$A$3:$D$9995,4,FALSE)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constants'!$A$4:$B$1000,2,FALSE)</f>
        <v>DLC_BASE_GAME</v>
      </c>
      <c r="L333" s="3" t="str">
        <f>VLOOKUP(J333,'LibSets constants'!$A$4:$C$1000,3,FALSE)</f>
        <v>Included in base game</v>
      </c>
    </row>
    <row r="334" spans="1:12" x14ac:dyDescent="0.25">
      <c r="A334" s="12">
        <v>567</v>
      </c>
      <c r="B334" s="5">
        <f>VLOOKUP(A334,'ESO dumped ZoneData'!$A$3:$D$9995,2,FALSE)</f>
        <v>331</v>
      </c>
      <c r="C334" s="5">
        <f>VLOOKUP(A334,'ESO dumped ZoneData'!$A$3:$D$9995,3,FALSE)</f>
        <v>103</v>
      </c>
      <c r="D334" s="3" t="str">
        <f>VLOOKUP(A334,'ESO dumped ZoneData'!$A$3:$D$9995,4,FALSE)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constants'!$A$4:$B$1000,2,FALSE)</f>
        <v>DLC_BASE_GAME</v>
      </c>
      <c r="L334" s="3" t="str">
        <f>VLOOKUP(J334,'LibSets constants'!$A$4:$C$1000,3,FALSE)</f>
        <v>Included in base game</v>
      </c>
    </row>
    <row r="335" spans="1:12" x14ac:dyDescent="0.25">
      <c r="A335" s="12">
        <v>569</v>
      </c>
      <c r="B335" s="5">
        <f>VLOOKUP(A335,'ESO dumped ZoneData'!$A$3:$D$9995,2,FALSE)</f>
        <v>332</v>
      </c>
      <c r="C335" s="5">
        <f>VLOOKUP(A335,'ESO dumped ZoneData'!$A$3:$D$9995,3,FALSE)</f>
        <v>104</v>
      </c>
      <c r="D335" s="3" t="str">
        <f>VLOOKUP(A335,'ESO dumped ZoneData'!$A$3:$D$9995,4,FALSE)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constants'!$A$4:$B$1000,2,FALSE)</f>
        <v>DLC_BASE_GAME</v>
      </c>
      <c r="L335" s="3" t="str">
        <f>VLOOKUP(J335,'LibSets constants'!$A$4:$C$1000,3,FALSE)</f>
        <v>Included in base game</v>
      </c>
    </row>
    <row r="336" spans="1:12" x14ac:dyDescent="0.25">
      <c r="A336" s="12">
        <v>570</v>
      </c>
      <c r="B336" s="5">
        <f>VLOOKUP(A336,'ESO dumped ZoneData'!$A$3:$D$9995,2,FALSE)</f>
        <v>333</v>
      </c>
      <c r="C336" s="5">
        <f>VLOOKUP(A336,'ESO dumped ZoneData'!$A$3:$D$9995,3,FALSE)</f>
        <v>104</v>
      </c>
      <c r="D336" s="3" t="str">
        <f>VLOOKUP(A336,'ESO dumped ZoneData'!$A$3:$D$9995,4,FALSE)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constants'!$A$4:$B$1000,2,FALSE)</f>
        <v>DLC_BASE_GAME</v>
      </c>
      <c r="L336" s="3" t="str">
        <f>VLOOKUP(J336,'LibSets constants'!$A$4:$C$1000,3,FALSE)</f>
        <v>Included in base game</v>
      </c>
    </row>
    <row r="337" spans="1:12" x14ac:dyDescent="0.25">
      <c r="A337" s="12">
        <v>571</v>
      </c>
      <c r="B337" s="5">
        <f>VLOOKUP(A337,'ESO dumped ZoneData'!$A$3:$D$9995,2,FALSE)</f>
        <v>334</v>
      </c>
      <c r="C337" s="5">
        <f>VLOOKUP(A337,'ESO dumped ZoneData'!$A$3:$D$9995,3,FALSE)</f>
        <v>104</v>
      </c>
      <c r="D337" s="3" t="str">
        <f>VLOOKUP(A337,'ESO dumped ZoneData'!$A$3:$D$9995,4,FALSE)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constants'!$A$4:$B$1000,2,FALSE)</f>
        <v>DLC_BASE_GAME</v>
      </c>
      <c r="L337" s="3" t="str">
        <f>VLOOKUP(J337,'LibSets constants'!$A$4:$C$1000,3,FALSE)</f>
        <v>Included in base game</v>
      </c>
    </row>
    <row r="338" spans="1:12" x14ac:dyDescent="0.25">
      <c r="A338" s="12">
        <v>572</v>
      </c>
      <c r="B338" s="5">
        <f>VLOOKUP(A338,'ESO dumped ZoneData'!$A$3:$D$9995,2,FALSE)</f>
        <v>335</v>
      </c>
      <c r="C338" s="5">
        <f>VLOOKUP(A338,'ESO dumped ZoneData'!$A$3:$D$9995,3,FALSE)</f>
        <v>572</v>
      </c>
      <c r="D338" s="3" t="str">
        <f>VLOOKUP(A338,'ESO dumped ZoneData'!$A$3:$D$9995,4,FALSE)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constants'!$A$4:$B$1000,2,FALSE)</f>
        <v>DLC_BASE_GAME</v>
      </c>
      <c r="L338" s="3" t="str">
        <f>VLOOKUP(J338,'LibSets constants'!$A$4:$C$1000,3,FALSE)</f>
        <v>Included in base game</v>
      </c>
    </row>
    <row r="339" spans="1:12" x14ac:dyDescent="0.25">
      <c r="A339" s="12">
        <v>573</v>
      </c>
      <c r="B339" s="5">
        <f>VLOOKUP(A339,'ESO dumped ZoneData'!$A$3:$D$9995,2,FALSE)</f>
        <v>336</v>
      </c>
      <c r="C339" s="5">
        <f>VLOOKUP(A339,'ESO dumped ZoneData'!$A$3:$D$9995,3,FALSE)</f>
        <v>199</v>
      </c>
      <c r="D339" s="3" t="str">
        <f>VLOOKUP(A339,'ESO dumped ZoneData'!$A$3:$D$9995,4,FALSE)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constants'!$A$4:$B$1000,2,FALSE)</f>
        <v>DLC_BASE_GAME</v>
      </c>
      <c r="L339" s="3" t="str">
        <f>VLOOKUP(J339,'LibSets constants'!$A$4:$C$1000,3,FALSE)</f>
        <v>Included in base game</v>
      </c>
    </row>
    <row r="340" spans="1:12" x14ac:dyDescent="0.25">
      <c r="A340" s="12">
        <v>574</v>
      </c>
      <c r="B340" s="5">
        <f>VLOOKUP(A340,'ESO dumped ZoneData'!$A$3:$D$9995,2,FALSE)</f>
        <v>337</v>
      </c>
      <c r="C340" s="5">
        <f>VLOOKUP(A340,'ESO dumped ZoneData'!$A$3:$D$9995,3,FALSE)</f>
        <v>199</v>
      </c>
      <c r="D340" s="3" t="str">
        <f>VLOOKUP(A340,'ESO dumped ZoneData'!$A$3:$D$9995,4,FALSE)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constants'!$A$4:$B$1000,2,FALSE)</f>
        <v>DLC_BASE_GAME</v>
      </c>
      <c r="L340" s="3" t="str">
        <f>VLOOKUP(J340,'LibSets constants'!$A$4:$C$1000,3,FALSE)</f>
        <v>Included in base game</v>
      </c>
    </row>
    <row r="341" spans="1:12" x14ac:dyDescent="0.25">
      <c r="A341" s="12">
        <v>575</v>
      </c>
      <c r="B341" s="5">
        <f>VLOOKUP(A341,'ESO dumped ZoneData'!$A$3:$D$9995,2,FALSE)</f>
        <v>338</v>
      </c>
      <c r="C341" s="5">
        <f>VLOOKUP(A341,'ESO dumped ZoneData'!$A$3:$D$9995,3,FALSE)</f>
        <v>108</v>
      </c>
      <c r="D341" s="3" t="str">
        <f>VLOOKUP(A341,'ESO dumped ZoneData'!$A$3:$D$9995,4,FALSE)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constants'!$A$4:$B$1000,2,FALSE)</f>
        <v>DLC_BASE_GAME</v>
      </c>
      <c r="L341" s="3" t="str">
        <f>VLOOKUP(J341,'LibSets constants'!$A$4:$C$1000,3,FALSE)</f>
        <v>Included in base game</v>
      </c>
    </row>
    <row r="342" spans="1:12" x14ac:dyDescent="0.25">
      <c r="A342" s="12">
        <v>576</v>
      </c>
      <c r="B342" s="5">
        <f>VLOOKUP(A342,'ESO dumped ZoneData'!$A$3:$D$9995,2,FALSE)</f>
        <v>339</v>
      </c>
      <c r="C342" s="5">
        <f>VLOOKUP(A342,'ESO dumped ZoneData'!$A$3:$D$9995,3,FALSE)</f>
        <v>108</v>
      </c>
      <c r="D342" s="3" t="str">
        <f>VLOOKUP(A342,'ESO dumped ZoneData'!$A$3:$D$9995,4,FALSE)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constants'!$A$4:$B$1000,2,FALSE)</f>
        <v>DLC_BASE_GAME</v>
      </c>
      <c r="L342" s="3" t="str">
        <f>VLOOKUP(J342,'LibSets constants'!$A$4:$C$1000,3,FALSE)</f>
        <v>Included in base game</v>
      </c>
    </row>
    <row r="343" spans="1:12" x14ac:dyDescent="0.25">
      <c r="A343" s="12">
        <v>577</v>
      </c>
      <c r="B343" s="5">
        <f>VLOOKUP(A343,'ESO dumped ZoneData'!$A$3:$D$9995,2,FALSE)</f>
        <v>340</v>
      </c>
      <c r="C343" s="5">
        <f>VLOOKUP(A343,'ESO dumped ZoneData'!$A$3:$D$9995,3,FALSE)</f>
        <v>108</v>
      </c>
      <c r="D343" s="3" t="str">
        <f>VLOOKUP(A343,'ESO dumped ZoneData'!$A$3:$D$9995,4,FALSE)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constants'!$A$4:$B$1000,2,FALSE)</f>
        <v>DLC_BASE_GAME</v>
      </c>
      <c r="L343" s="3" t="str">
        <f>VLOOKUP(J343,'LibSets constants'!$A$4:$C$1000,3,FALSE)</f>
        <v>Included in base game</v>
      </c>
    </row>
    <row r="344" spans="1:12" x14ac:dyDescent="0.25">
      <c r="A344" s="12">
        <v>578</v>
      </c>
      <c r="B344" s="5">
        <f>VLOOKUP(A344,'ESO dumped ZoneData'!$A$3:$D$9995,2,FALSE)</f>
        <v>341</v>
      </c>
      <c r="C344" s="5">
        <f>VLOOKUP(A344,'ESO dumped ZoneData'!$A$3:$D$9995,3,FALSE)</f>
        <v>108</v>
      </c>
      <c r="D344" s="3" t="str">
        <f>VLOOKUP(A344,'ESO dumped ZoneData'!$A$3:$D$9995,4,FALSE)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constants'!$A$4:$B$1000,2,FALSE)</f>
        <v>DLC_BASE_GAME</v>
      </c>
      <c r="L344" s="3" t="str">
        <f>VLOOKUP(J344,'LibSets constants'!$A$4:$C$1000,3,FALSE)</f>
        <v>Included in base game</v>
      </c>
    </row>
    <row r="345" spans="1:12" x14ac:dyDescent="0.25">
      <c r="A345" s="12">
        <v>579</v>
      </c>
      <c r="B345" s="5">
        <f>VLOOKUP(A345,'ESO dumped ZoneData'!$A$3:$D$9995,2,FALSE)</f>
        <v>342</v>
      </c>
      <c r="C345" s="5">
        <f>VLOOKUP(A345,'ESO dumped ZoneData'!$A$3:$D$9995,3,FALSE)</f>
        <v>108</v>
      </c>
      <c r="D345" s="3" t="str">
        <f>VLOOKUP(A345,'ESO dumped ZoneData'!$A$3:$D$9995,4,FALSE)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constants'!$A$4:$B$1000,2,FALSE)</f>
        <v>DLC_BASE_GAME</v>
      </c>
      <c r="L345" s="3" t="str">
        <f>VLOOKUP(J345,'LibSets constants'!$A$4:$C$1000,3,FALSE)</f>
        <v>Included in base game</v>
      </c>
    </row>
    <row r="346" spans="1:12" x14ac:dyDescent="0.25">
      <c r="A346" s="12">
        <v>580</v>
      </c>
      <c r="B346" s="5">
        <f>VLOOKUP(A346,'ESO dumped ZoneData'!$A$3:$D$9995,2,FALSE)</f>
        <v>343</v>
      </c>
      <c r="C346" s="5">
        <f>VLOOKUP(A346,'ESO dumped ZoneData'!$A$3:$D$9995,3,FALSE)</f>
        <v>108</v>
      </c>
      <c r="D346" s="3" t="str">
        <f>VLOOKUP(A346,'ESO dumped ZoneData'!$A$3:$D$9995,4,FALSE)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constants'!$A$4:$B$1000,2,FALSE)</f>
        <v>DLC_BASE_GAME</v>
      </c>
      <c r="L346" s="3" t="str">
        <f>VLOOKUP(J346,'LibSets constants'!$A$4:$C$1000,3,FALSE)</f>
        <v>Included in base game</v>
      </c>
    </row>
    <row r="347" spans="1:12" x14ac:dyDescent="0.25">
      <c r="A347" s="12">
        <v>581</v>
      </c>
      <c r="B347" s="5">
        <f>VLOOKUP(A347,'ESO dumped ZoneData'!$A$3:$D$9995,2,FALSE)</f>
        <v>344</v>
      </c>
      <c r="C347" s="5">
        <f>VLOOKUP(A347,'ESO dumped ZoneData'!$A$3:$D$9995,3,FALSE)</f>
        <v>199</v>
      </c>
      <c r="D347" s="3" t="str">
        <f>VLOOKUP(A347,'ESO dumped ZoneData'!$A$3:$D$9995,4,FALSE)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constants'!$A$4:$B$1000,2,FALSE)</f>
        <v>DLC_BASE_GAME</v>
      </c>
      <c r="L347" s="3" t="str">
        <f>VLOOKUP(J347,'LibSets constants'!$A$4:$C$1000,3,FALSE)</f>
        <v>Included in base game</v>
      </c>
    </row>
    <row r="348" spans="1:12" x14ac:dyDescent="0.25">
      <c r="A348" s="12">
        <v>582</v>
      </c>
      <c r="B348" s="5">
        <f>VLOOKUP(A348,'ESO dumped ZoneData'!$A$3:$D$9995,2,FALSE)</f>
        <v>345</v>
      </c>
      <c r="C348" s="5">
        <f>VLOOKUP(A348,'ESO dumped ZoneData'!$A$3:$D$9995,3,FALSE)</f>
        <v>381</v>
      </c>
      <c r="D348" s="3" t="str">
        <f>VLOOKUP(A348,'ESO dumped ZoneData'!$A$3:$D$9995,4,FALSE)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constants'!$A$4:$B$1000,2,FALSE)</f>
        <v>DLC_BASE_GAME</v>
      </c>
      <c r="L348" s="3" t="str">
        <f>VLOOKUP(J348,'LibSets constants'!$A$4:$C$1000,3,FALSE)</f>
        <v>Included in base game</v>
      </c>
    </row>
    <row r="349" spans="1:12" x14ac:dyDescent="0.25">
      <c r="A349" s="12">
        <v>584</v>
      </c>
      <c r="B349" s="5">
        <f>VLOOKUP(A349,'ESO dumped ZoneData'!$A$3:$D$9995,2,FALSE)</f>
        <v>346</v>
      </c>
      <c r="C349" s="5">
        <f>VLOOKUP(A349,'ESO dumped ZoneData'!$A$3:$D$9995,3,FALSE)</f>
        <v>584</v>
      </c>
      <c r="D349" s="3" t="str">
        <f>VLOOKUP(A349,'ESO dumped ZoneData'!$A$3:$D$9995,4,FALSE)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constants'!$A$4:$B$1000,2,FALSE)</f>
        <v>DLC_IMPERIAL_CITY</v>
      </c>
      <c r="L349" s="3" t="str">
        <f>VLOOKUP(J349,'LibSets constants'!$A$4:$C$1000,3,FALSE)</f>
        <v>Imperial City</v>
      </c>
    </row>
    <row r="350" spans="1:12" x14ac:dyDescent="0.25">
      <c r="A350" s="12">
        <v>585</v>
      </c>
      <c r="B350" s="5">
        <f>VLOOKUP(A350,'ESO dumped ZoneData'!$A$3:$D$9995,2,FALSE)</f>
        <v>347</v>
      </c>
      <c r="C350" s="5">
        <f>VLOOKUP(A350,'ESO dumped ZoneData'!$A$3:$D$9995,3,FALSE)</f>
        <v>92</v>
      </c>
      <c r="D350" s="3" t="str">
        <f>VLOOKUP(A350,'ESO dumped ZoneData'!$A$3:$D$9995,4,FALSE)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constants'!$A$4:$B$1000,2,FALSE)</f>
        <v>DLC_BASE_GAME</v>
      </c>
      <c r="L350" s="3" t="str">
        <f>VLOOKUP(J350,'LibSets constants'!$A$4:$C$1000,3,FALSE)</f>
        <v>Included in base game</v>
      </c>
    </row>
    <row r="351" spans="1:12" x14ac:dyDescent="0.25">
      <c r="A351" s="12">
        <v>586</v>
      </c>
      <c r="B351" s="5">
        <f>VLOOKUP(A351,'ESO dumped ZoneData'!$A$3:$D$9995,2,FALSE)</f>
        <v>348</v>
      </c>
      <c r="C351" s="5">
        <f>VLOOKUP(A351,'ESO dumped ZoneData'!$A$3:$D$9995,3,FALSE)</f>
        <v>586</v>
      </c>
      <c r="D351" s="3" t="str">
        <f>VLOOKUP(A351,'ESO dumped ZoneData'!$A$3:$D$9995,4,FALSE)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constants'!$A$4:$B$1000,2,FALSE)</f>
        <v>DLC_BASE_GAME</v>
      </c>
      <c r="L351" s="3" t="str">
        <f>VLOOKUP(J351,'LibSets constants'!$A$4:$C$1000,3,FALSE)</f>
        <v>Included in base game</v>
      </c>
    </row>
    <row r="352" spans="1:12" x14ac:dyDescent="0.25">
      <c r="A352" s="12">
        <v>587</v>
      </c>
      <c r="B352" s="5">
        <f>VLOOKUP(A352,'ESO dumped ZoneData'!$A$3:$D$9995,2,FALSE)</f>
        <v>349</v>
      </c>
      <c r="C352" s="5">
        <f>VLOOKUP(A352,'ESO dumped ZoneData'!$A$3:$D$9995,3,FALSE)</f>
        <v>20</v>
      </c>
      <c r="D352" s="3" t="str">
        <f>VLOOKUP(A352,'ESO dumped ZoneData'!$A$3:$D$9995,4,FALSE)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constants'!$A$4:$B$1000,2,FALSE)</f>
        <v>DLC_BASE_GAME</v>
      </c>
      <c r="L352" s="3" t="str">
        <f>VLOOKUP(J352,'LibSets constants'!$A$4:$C$1000,3,FALSE)</f>
        <v>Included in base game</v>
      </c>
    </row>
    <row r="353" spans="1:12" x14ac:dyDescent="0.25">
      <c r="A353" s="12">
        <v>588</v>
      </c>
      <c r="B353" s="5">
        <f>VLOOKUP(A353,'ESO dumped ZoneData'!$A$3:$D$9995,2,FALSE)</f>
        <v>350</v>
      </c>
      <c r="C353" s="5">
        <f>VLOOKUP(A353,'ESO dumped ZoneData'!$A$3:$D$9995,3,FALSE)</f>
        <v>20</v>
      </c>
      <c r="D353" s="3" t="str">
        <f>VLOOKUP(A353,'ESO dumped ZoneData'!$A$3:$D$9995,4,FALSE)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constants'!$A$4:$B$1000,2,FALSE)</f>
        <v>DLC_BASE_GAME</v>
      </c>
      <c r="L353" s="3" t="str">
        <f>VLOOKUP(J353,'LibSets constants'!$A$4:$C$1000,3,FALSE)</f>
        <v>Included in base game</v>
      </c>
    </row>
    <row r="354" spans="1:12" x14ac:dyDescent="0.25">
      <c r="A354" s="12">
        <v>589</v>
      </c>
      <c r="B354" s="5">
        <f>VLOOKUP(A354,'ESO dumped ZoneData'!$A$3:$D$9995,2,FALSE)</f>
        <v>351</v>
      </c>
      <c r="C354" s="5">
        <f>VLOOKUP(A354,'ESO dumped ZoneData'!$A$3:$D$9995,3,FALSE)</f>
        <v>20</v>
      </c>
      <c r="D354" s="3" t="str">
        <f>VLOOKUP(A354,'ESO dumped ZoneData'!$A$3:$D$9995,4,FALSE)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constants'!$A$4:$B$1000,2,FALSE)</f>
        <v>DLC_BASE_GAME</v>
      </c>
      <c r="L354" s="3" t="str">
        <f>VLOOKUP(J354,'LibSets constants'!$A$4:$C$1000,3,FALSE)</f>
        <v>Included in base game</v>
      </c>
    </row>
    <row r="355" spans="1:12" x14ac:dyDescent="0.25">
      <c r="A355" s="12">
        <v>590</v>
      </c>
      <c r="B355" s="5">
        <f>VLOOKUP(A355,'ESO dumped ZoneData'!$A$3:$D$9995,2,FALSE)</f>
        <v>352</v>
      </c>
      <c r="C355" s="5">
        <f>VLOOKUP(A355,'ESO dumped ZoneData'!$A$3:$D$9995,3,FALSE)</f>
        <v>20</v>
      </c>
      <c r="D355" s="3" t="str">
        <f>VLOOKUP(A355,'ESO dumped ZoneData'!$A$3:$D$9995,4,FALSE)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constants'!$A$4:$B$1000,2,FALSE)</f>
        <v>DLC_BASE_GAME</v>
      </c>
      <c r="L355" s="3" t="str">
        <f>VLOOKUP(J355,'LibSets constants'!$A$4:$C$1000,3,FALSE)</f>
        <v>Included in base game</v>
      </c>
    </row>
    <row r="356" spans="1:12" x14ac:dyDescent="0.25">
      <c r="A356" s="12">
        <v>591</v>
      </c>
      <c r="B356" s="5">
        <f>VLOOKUP(A356,'ESO dumped ZoneData'!$A$3:$D$9995,2,FALSE)</f>
        <v>353</v>
      </c>
      <c r="C356" s="5">
        <f>VLOOKUP(A356,'ESO dumped ZoneData'!$A$3:$D$9995,3,FALSE)</f>
        <v>20</v>
      </c>
      <c r="D356" s="3" t="str">
        <f>VLOOKUP(A356,'ESO dumped ZoneData'!$A$3:$D$9995,4,FALSE)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constants'!$A$4:$B$1000,2,FALSE)</f>
        <v>DLC_BASE_GAME</v>
      </c>
      <c r="L356" s="3" t="str">
        <f>VLOOKUP(J356,'LibSets constants'!$A$4:$C$1000,3,FALSE)</f>
        <v>Included in base game</v>
      </c>
    </row>
    <row r="357" spans="1:12" x14ac:dyDescent="0.25">
      <c r="A357" s="12">
        <v>592</v>
      </c>
      <c r="B357" s="5">
        <f>VLOOKUP(A357,'ESO dumped ZoneData'!$A$3:$D$9995,2,FALSE)</f>
        <v>354</v>
      </c>
      <c r="C357" s="5">
        <f>VLOOKUP(A357,'ESO dumped ZoneData'!$A$3:$D$9995,3,FALSE)</f>
        <v>20</v>
      </c>
      <c r="D357" s="3" t="str">
        <f>VLOOKUP(A357,'ESO dumped ZoneData'!$A$3:$D$9995,4,FALSE)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constants'!$A$4:$B$1000,2,FALSE)</f>
        <v>DLC_BASE_GAME</v>
      </c>
      <c r="L357" s="3" t="str">
        <f>VLOOKUP(J357,'LibSets constants'!$A$4:$C$1000,3,FALSE)</f>
        <v>Included in base game</v>
      </c>
    </row>
    <row r="358" spans="1:12" x14ac:dyDescent="0.25">
      <c r="A358" s="12">
        <v>593</v>
      </c>
      <c r="B358" s="5">
        <f>VLOOKUP(A358,'ESO dumped ZoneData'!$A$3:$D$9995,2,FALSE)</f>
        <v>355</v>
      </c>
      <c r="C358" s="5">
        <f>VLOOKUP(A358,'ESO dumped ZoneData'!$A$3:$D$9995,3,FALSE)</f>
        <v>92</v>
      </c>
      <c r="D358" s="3" t="str">
        <f>VLOOKUP(A358,'ESO dumped ZoneData'!$A$3:$D$9995,4,FALSE)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constants'!$A$4:$B$1000,2,FALSE)</f>
        <v>DLC_BASE_GAME</v>
      </c>
      <c r="L358" s="3" t="str">
        <f>VLOOKUP(J358,'LibSets constants'!$A$4:$C$1000,3,FALSE)</f>
        <v>Included in base game</v>
      </c>
    </row>
    <row r="359" spans="1:12" x14ac:dyDescent="0.25">
      <c r="A359" s="12">
        <v>594</v>
      </c>
      <c r="B359" s="5">
        <f>VLOOKUP(A359,'ESO dumped ZoneData'!$A$3:$D$9995,2,FALSE)</f>
        <v>356</v>
      </c>
      <c r="C359" s="5">
        <f>VLOOKUP(A359,'ESO dumped ZoneData'!$A$3:$D$9995,3,FALSE)</f>
        <v>92</v>
      </c>
      <c r="D359" s="3" t="str">
        <f>VLOOKUP(A359,'ESO dumped ZoneData'!$A$3:$D$9995,4,FALSE)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constants'!$A$4:$B$1000,2,FALSE)</f>
        <v>DLC_BASE_GAME</v>
      </c>
      <c r="L359" s="3" t="str">
        <f>VLOOKUP(J359,'LibSets constants'!$A$4:$C$1000,3,FALSE)</f>
        <v>Included in base game</v>
      </c>
    </row>
    <row r="360" spans="1:12" x14ac:dyDescent="0.25">
      <c r="A360" s="12">
        <v>595</v>
      </c>
      <c r="B360" s="5">
        <f>VLOOKUP(A360,'ESO dumped ZoneData'!$A$3:$D$9995,2,FALSE)</f>
        <v>357</v>
      </c>
      <c r="C360" s="5">
        <f>VLOOKUP(A360,'ESO dumped ZoneData'!$A$3:$D$9995,3,FALSE)</f>
        <v>208</v>
      </c>
      <c r="D360" s="3" t="str">
        <f>VLOOKUP(A360,'ESO dumped ZoneData'!$A$3:$D$9995,4,FALSE)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constants'!$A$4:$B$1000,2,FALSE)</f>
        <v>DLC_BASE_GAME</v>
      </c>
      <c r="L360" s="3" t="str">
        <f>VLOOKUP(J360,'LibSets constants'!$A$4:$C$1000,3,FALSE)</f>
        <v>Included in base game</v>
      </c>
    </row>
    <row r="361" spans="1:12" x14ac:dyDescent="0.25">
      <c r="A361" s="12">
        <v>596</v>
      </c>
      <c r="B361" s="5">
        <f>VLOOKUP(A361,'ESO dumped ZoneData'!$A$3:$D$9995,2,FALSE)</f>
        <v>358</v>
      </c>
      <c r="C361" s="5">
        <f>VLOOKUP(A361,'ESO dumped ZoneData'!$A$3:$D$9995,3,FALSE)</f>
        <v>103</v>
      </c>
      <c r="D361" s="3" t="str">
        <f>VLOOKUP(A361,'ESO dumped ZoneData'!$A$3:$D$9995,4,FALSE)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constants'!$A$4:$B$1000,2,FALSE)</f>
        <v>DLC_BASE_GAME</v>
      </c>
      <c r="L361" s="3" t="str">
        <f>VLOOKUP(J361,'LibSets constants'!$A$4:$C$1000,3,FALSE)</f>
        <v>Included in base game</v>
      </c>
    </row>
    <row r="362" spans="1:12" x14ac:dyDescent="0.25">
      <c r="A362" s="12">
        <v>598</v>
      </c>
      <c r="B362" s="5">
        <f>VLOOKUP(A362,'ESO dumped ZoneData'!$A$3:$D$9995,2,FALSE)</f>
        <v>359</v>
      </c>
      <c r="C362" s="5">
        <f>VLOOKUP(A362,'ESO dumped ZoneData'!$A$3:$D$9995,3,FALSE)</f>
        <v>199</v>
      </c>
      <c r="D362" s="3" t="str">
        <f>VLOOKUP(A362,'ESO dumped ZoneData'!$A$3:$D$9995,4,FALSE)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constants'!$A$4:$B$1000,2,FALSE)</f>
        <v>DLC_BASE_GAME</v>
      </c>
      <c r="L362" s="3" t="str">
        <f>VLOOKUP(J362,'LibSets constants'!$A$4:$C$1000,3,FALSE)</f>
        <v>Included in base game</v>
      </c>
    </row>
    <row r="363" spans="1:12" x14ac:dyDescent="0.25">
      <c r="A363" s="12">
        <v>599</v>
      </c>
      <c r="B363" s="5">
        <f>VLOOKUP(A363,'ESO dumped ZoneData'!$A$3:$D$9995,2,FALSE)</f>
        <v>360</v>
      </c>
      <c r="C363" s="5">
        <f>VLOOKUP(A363,'ESO dumped ZoneData'!$A$3:$D$9995,3,FALSE)</f>
        <v>572</v>
      </c>
      <c r="D363" s="3" t="str">
        <f>VLOOKUP(A363,'ESO dumped ZoneData'!$A$3:$D$9995,4,FALSE)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constants'!$A$4:$B$1000,2,FALSE)</f>
        <v>DLC_BASE_GAME</v>
      </c>
      <c r="L363" s="3" t="str">
        <f>VLOOKUP(J363,'LibSets constants'!$A$4:$C$1000,3,FALSE)</f>
        <v>Included in base game</v>
      </c>
    </row>
    <row r="364" spans="1:12" x14ac:dyDescent="0.25">
      <c r="A364" s="12">
        <v>600</v>
      </c>
      <c r="B364" s="5">
        <f>VLOOKUP(A364,'ESO dumped ZoneData'!$A$3:$D$9995,2,FALSE)</f>
        <v>361</v>
      </c>
      <c r="C364" s="5">
        <f>VLOOKUP(A364,'ESO dumped ZoneData'!$A$3:$D$9995,3,FALSE)</f>
        <v>572</v>
      </c>
      <c r="D364" s="3" t="str">
        <f>VLOOKUP(A364,'ESO dumped ZoneData'!$A$3:$D$9995,4,FALSE)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constants'!$A$4:$B$1000,2,FALSE)</f>
        <v>DLC_BASE_GAME</v>
      </c>
      <c r="L364" s="3" t="str">
        <f>VLOOKUP(J364,'LibSets constants'!$A$4:$C$1000,3,FALSE)</f>
        <v>Included in base game</v>
      </c>
    </row>
    <row r="365" spans="1:12" x14ac:dyDescent="0.25">
      <c r="A365" s="12">
        <v>601</v>
      </c>
      <c r="B365" s="5">
        <f>VLOOKUP(A365,'ESO dumped ZoneData'!$A$3:$D$9995,2,FALSE)</f>
        <v>362</v>
      </c>
      <c r="C365" s="5">
        <f>VLOOKUP(A365,'ESO dumped ZoneData'!$A$3:$D$9995,3,FALSE)</f>
        <v>572</v>
      </c>
      <c r="D365" s="44" t="str">
        <f>VLOOKUP(A365,'ESO dumped ZoneData'!$A$3:$D$9995,4,FALSE)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constants'!$A$4:$B$1000,2,FALSE)</f>
        <v>DLC_BASE_GAME</v>
      </c>
      <c r="L365" s="3" t="str">
        <f>VLOOKUP(J365,'LibSets constants'!$A$4:$C$1000,3,FALSE)</f>
        <v>Included in base game</v>
      </c>
    </row>
    <row r="366" spans="1:12" x14ac:dyDescent="0.25">
      <c r="A366" s="12">
        <v>628</v>
      </c>
      <c r="B366" s="5">
        <f>VLOOKUP(A366,'ESO dumped ZoneData'!$A$3:$D$9995,2,FALSE)</f>
        <v>363</v>
      </c>
      <c r="C366" s="5">
        <f>VLOOKUP(A366,'ESO dumped ZoneData'!$A$3:$D$9995,3,FALSE)</f>
        <v>20</v>
      </c>
      <c r="D366" s="3" t="str">
        <f>VLOOKUP(A366,'ESO dumped ZoneData'!$A$3:$D$9995,4,FALSE)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constants'!$A$4:$B$1000,2,FALSE)</f>
        <v>DLC_BASE_GAME</v>
      </c>
      <c r="L366" s="3" t="str">
        <f>VLOOKUP(J366,'LibSets constants'!$A$4:$C$1000,3,FALSE)</f>
        <v>Included in base game</v>
      </c>
    </row>
    <row r="367" spans="1:12" x14ac:dyDescent="0.25">
      <c r="A367" s="12">
        <v>632</v>
      </c>
      <c r="B367" s="5">
        <f>VLOOKUP(A367,'ESO dumped ZoneData'!$A$3:$D$9995,2,FALSE)</f>
        <v>364</v>
      </c>
      <c r="C367" s="5">
        <f>VLOOKUP(A367,'ESO dumped ZoneData'!$A$3:$D$9995,3,FALSE)</f>
        <v>888</v>
      </c>
      <c r="D367" s="3" t="str">
        <f>VLOOKUP(A367,'ESO dumped ZoneData'!$A$3:$D$9995,4,FALSE)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constants'!$A$4:$B$1000,2,FALSE)</f>
        <v>DLC_BASE_GAME</v>
      </c>
      <c r="L367" s="3" t="str">
        <f>VLOOKUP(J367,'LibSets constants'!$A$4:$C$1000,3,FALSE)</f>
        <v>Included in base game</v>
      </c>
    </row>
    <row r="368" spans="1:12" x14ac:dyDescent="0.25">
      <c r="A368" s="12">
        <v>635</v>
      </c>
      <c r="B368" s="5">
        <f>VLOOKUP(A368,'ESO dumped ZoneData'!$A$3:$D$9995,2,FALSE)</f>
        <v>365</v>
      </c>
      <c r="C368" s="5">
        <f>VLOOKUP(A368,'ESO dumped ZoneData'!$A$3:$D$9995,3,FALSE)</f>
        <v>888</v>
      </c>
      <c r="D368" s="3" t="str">
        <f>VLOOKUP(A368,'ESO dumped ZoneData'!$A$3:$D$9995,4,FALSE)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constants'!$A$4:$B$1000,2,FALSE)</f>
        <v>DLC_BASE_GAME</v>
      </c>
      <c r="L368" s="3" t="str">
        <f>VLOOKUP(J368,'LibSets constants'!$A$4:$C$1000,3,FALSE)</f>
        <v>Included in base game</v>
      </c>
    </row>
    <row r="369" spans="1:12" x14ac:dyDescent="0.25">
      <c r="A369" s="12">
        <v>636</v>
      </c>
      <c r="B369" s="5">
        <f>VLOOKUP(A369,'ESO dumped ZoneData'!$A$3:$D$9995,2,FALSE)</f>
        <v>366</v>
      </c>
      <c r="C369" s="5">
        <f>VLOOKUP(A369,'ESO dumped ZoneData'!$A$3:$D$9995,3,FALSE)</f>
        <v>888</v>
      </c>
      <c r="D369" s="3" t="str">
        <f>VLOOKUP(A369,'ESO dumped ZoneData'!$A$3:$D$9995,4,FALSE)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constants'!$A$4:$B$1000,2,FALSE)</f>
        <v>DLC_BASE_GAME</v>
      </c>
      <c r="L369" s="3" t="str">
        <f>VLOOKUP(J369,'LibSets constants'!$A$4:$C$1000,3,FALSE)</f>
        <v>Included in base game</v>
      </c>
    </row>
    <row r="370" spans="1:12" x14ac:dyDescent="0.25">
      <c r="A370" s="12">
        <v>637</v>
      </c>
      <c r="B370" s="5">
        <f>VLOOKUP(A370,'ESO dumped ZoneData'!$A$3:$D$9995,2,FALSE)</f>
        <v>367</v>
      </c>
      <c r="C370" s="5">
        <f>VLOOKUP(A370,'ESO dumped ZoneData'!$A$3:$D$9995,3,FALSE)</f>
        <v>57</v>
      </c>
      <c r="D370" s="3" t="str">
        <f>VLOOKUP(A370,'ESO dumped ZoneData'!$A$3:$D$9995,4,FALSE)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constants'!$A$4:$B$1000,2,FALSE)</f>
        <v>DLC_BASE_GAME</v>
      </c>
      <c r="L370" s="3" t="str">
        <f>VLOOKUP(J370,'LibSets constants'!$A$4:$C$1000,3,FALSE)</f>
        <v>Included in base game</v>
      </c>
    </row>
    <row r="371" spans="1:12" x14ac:dyDescent="0.25">
      <c r="A371" s="12">
        <v>638</v>
      </c>
      <c r="B371" s="5">
        <f>VLOOKUP(A371,'ESO dumped ZoneData'!$A$3:$D$9995,2,FALSE)</f>
        <v>368</v>
      </c>
      <c r="C371" s="5">
        <f>VLOOKUP(A371,'ESO dumped ZoneData'!$A$3:$D$9995,3,FALSE)</f>
        <v>888</v>
      </c>
      <c r="D371" s="3" t="str">
        <f>VLOOKUP(A371,'ESO dumped ZoneData'!$A$3:$D$9995,4,FALSE)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constants'!$A$4:$B$1000,2,FALSE)</f>
        <v>DLC_BASE_GAME</v>
      </c>
      <c r="L371" s="3" t="str">
        <f>VLOOKUP(J371,'LibSets constants'!$A$4:$C$1000,3,FALSE)</f>
        <v>Included in base game</v>
      </c>
    </row>
    <row r="372" spans="1:12" x14ac:dyDescent="0.25">
      <c r="A372" s="12">
        <v>639</v>
      </c>
      <c r="B372" s="5">
        <f>VLOOKUP(A372,'ESO dumped ZoneData'!$A$3:$D$9995,2,FALSE)</f>
        <v>369</v>
      </c>
      <c r="C372" s="5">
        <f>VLOOKUP(A372,'ESO dumped ZoneData'!$A$3:$D$9995,3,FALSE)</f>
        <v>888</v>
      </c>
      <c r="D372" s="3" t="str">
        <f>VLOOKUP(A372,'ESO dumped ZoneData'!$A$3:$D$9995,4,FALSE)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constants'!$A$4:$B$1000,2,FALSE)</f>
        <v>DLC_BASE_GAME</v>
      </c>
      <c r="L372" s="3" t="str">
        <f>VLOOKUP(J372,'LibSets constants'!$A$4:$C$1000,3,FALSE)</f>
        <v>Included in base game</v>
      </c>
    </row>
    <row r="373" spans="1:12" x14ac:dyDescent="0.25">
      <c r="A373" s="12">
        <v>640</v>
      </c>
      <c r="B373" s="5">
        <f>VLOOKUP(A373,'ESO dumped ZoneData'!$A$3:$D$9995,2,FALSE)</f>
        <v>370</v>
      </c>
      <c r="C373" s="5">
        <f>VLOOKUP(A373,'ESO dumped ZoneData'!$A$3:$D$9995,3,FALSE)</f>
        <v>19</v>
      </c>
      <c r="D373" s="3" t="str">
        <f>VLOOKUP(A373,'ESO dumped ZoneData'!$A$3:$D$9995,4,FALSE)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constants'!$A$4:$B$1000,2,FALSE)</f>
        <v>DLC_BASE_GAME</v>
      </c>
      <c r="L373" s="3" t="str">
        <f>VLOOKUP(J373,'LibSets constants'!$A$4:$C$1000,3,FALSE)</f>
        <v>Included in base game</v>
      </c>
    </row>
    <row r="374" spans="1:12" x14ac:dyDescent="0.25">
      <c r="A374" s="12">
        <v>641</v>
      </c>
      <c r="B374" s="5">
        <f>VLOOKUP(A374,'ESO dumped ZoneData'!$A$3:$D$9995,2,FALSE)</f>
        <v>371</v>
      </c>
      <c r="C374" s="5">
        <f>VLOOKUP(A374,'ESO dumped ZoneData'!$A$3:$D$9995,3,FALSE)</f>
        <v>3</v>
      </c>
      <c r="D374" s="3" t="str">
        <f>VLOOKUP(A374,'ESO dumped ZoneData'!$A$3:$D$9995,4,FALSE)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constants'!$A$4:$B$1000,2,FALSE)</f>
        <v>DLC_BASE_GAME</v>
      </c>
      <c r="L374" s="3" t="str">
        <f>VLOOKUP(J374,'LibSets constants'!$A$4:$C$1000,3,FALSE)</f>
        <v>Included in base game</v>
      </c>
    </row>
    <row r="375" spans="1:12" x14ac:dyDescent="0.25">
      <c r="A375" s="12">
        <v>642</v>
      </c>
      <c r="B375" s="5">
        <f>VLOOKUP(A375,'ESO dumped ZoneData'!$A$3:$D$9995,2,FALSE)</f>
        <v>372</v>
      </c>
      <c r="C375" s="5">
        <f>VLOOKUP(A375,'ESO dumped ZoneData'!$A$3:$D$9995,3,FALSE)</f>
        <v>642</v>
      </c>
      <c r="D375" s="3" t="str">
        <f>VLOOKUP(A375,'ESO dumped ZoneData'!$A$3:$D$9995,4,FALSE)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constants'!$A$4:$B$1000,2,FALSE)</f>
        <v>DLC_BASE_GAME</v>
      </c>
      <c r="L375" s="3" t="str">
        <f>VLOOKUP(J375,'LibSets constants'!$A$4:$C$1000,3,FALSE)</f>
        <v>Included in base game</v>
      </c>
    </row>
    <row r="376" spans="1:12" x14ac:dyDescent="0.25">
      <c r="A376" s="12">
        <v>643</v>
      </c>
      <c r="B376" s="5">
        <f>VLOOKUP(A376,'ESO dumped ZoneData'!$A$3:$D$9995,2,FALSE)</f>
        <v>373</v>
      </c>
      <c r="C376" s="5">
        <f>VLOOKUP(A376,'ESO dumped ZoneData'!$A$3:$D$9995,3,FALSE)</f>
        <v>584</v>
      </c>
      <c r="D376" s="3" t="str">
        <f>VLOOKUP(A376,'ESO dumped ZoneData'!$A$3:$D$9995,4,FALSE)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constants'!$A$4:$B$1000,2,FALSE)</f>
        <v>DLC_IMPERIAL_CITY</v>
      </c>
      <c r="L376" s="3" t="str">
        <f>VLOOKUP(J376,'LibSets constants'!$A$4:$C$1000,3,FALSE)</f>
        <v>Imperial City</v>
      </c>
    </row>
    <row r="377" spans="1:12" x14ac:dyDescent="0.25">
      <c r="A377" s="12">
        <v>649</v>
      </c>
      <c r="B377" s="5">
        <f>VLOOKUP(A377,'ESO dumped ZoneData'!$A$3:$D$9995,2,FALSE)</f>
        <v>374</v>
      </c>
      <c r="C377" s="5">
        <f>VLOOKUP(A377,'ESO dumped ZoneData'!$A$3:$D$9995,3,FALSE)</f>
        <v>584</v>
      </c>
      <c r="D377" s="3" t="str">
        <f>VLOOKUP(A377,'ESO dumped ZoneData'!$A$3:$D$9995,4,FALSE)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constants'!$A$4:$B$1000,2,FALSE)</f>
        <v>DLC_IMPERIAL_CITY</v>
      </c>
      <c r="L377" s="3" t="str">
        <f>VLOOKUP(J377,'LibSets constants'!$A$4:$C$1000,3,FALSE)</f>
        <v>Imperial City</v>
      </c>
    </row>
    <row r="378" spans="1:12" x14ac:dyDescent="0.25">
      <c r="A378" s="12">
        <v>676</v>
      </c>
      <c r="B378" s="5">
        <f>VLOOKUP(A378,'ESO dumped ZoneData'!$A$3:$D$9995,2,FALSE)</f>
        <v>375</v>
      </c>
      <c r="C378" s="5">
        <f>VLOOKUP(A378,'ESO dumped ZoneData'!$A$3:$D$9995,3,FALSE)</f>
        <v>816</v>
      </c>
      <c r="D378" s="3" t="str">
        <f>VLOOKUP(A378,'ESO dumped ZoneData'!$A$3:$D$9995,4,FALSE)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constants'!$A$4:$B$1000,2,FALSE)</f>
        <v>DLC_THIEVES_GUILD</v>
      </c>
      <c r="L378" s="3" t="str">
        <f>VLOOKUP(J378,'LibSets constants'!$A$4:$C$1000,3,FALSE)</f>
        <v>Thieves Guild</v>
      </c>
    </row>
    <row r="379" spans="1:12" x14ac:dyDescent="0.25">
      <c r="A379" s="12">
        <v>677</v>
      </c>
      <c r="B379" s="5">
        <f>VLOOKUP(A379,'ESO dumped ZoneData'!$A$3:$D$9995,2,FALSE)</f>
        <v>376</v>
      </c>
      <c r="C379" s="5">
        <f>VLOOKUP(A379,'ESO dumped ZoneData'!$A$3:$D$9995,3,FALSE)</f>
        <v>684</v>
      </c>
      <c r="D379" s="3" t="str">
        <f>VLOOKUP(A379,'ESO dumped ZoneData'!$A$3:$D$9995,4,FALSE)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constants'!$A$4:$B$1000,2,FALSE)</f>
        <v>DLC_ORSINIUM</v>
      </c>
      <c r="L379" s="3" t="str">
        <f>VLOOKUP(J379,'LibSets constants'!$A$4:$C$1000,3,FALSE)</f>
        <v>Orsinium</v>
      </c>
    </row>
    <row r="380" spans="1:12" x14ac:dyDescent="0.25">
      <c r="A380" s="12">
        <v>678</v>
      </c>
      <c r="B380" s="5">
        <f>VLOOKUP(A380,'ESO dumped ZoneData'!$A$3:$D$9995,2,FALSE)</f>
        <v>377</v>
      </c>
      <c r="C380" s="5">
        <f>VLOOKUP(A380,'ESO dumped ZoneData'!$A$3:$D$9995,3,FALSE)</f>
        <v>584</v>
      </c>
      <c r="D380" s="3" t="str">
        <f>VLOOKUP(A380,'ESO dumped ZoneData'!$A$3:$D$9995,4,FALSE)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constants'!$A$4:$B$1000,2,FALSE)</f>
        <v>DLC_IMPERIAL_CITY</v>
      </c>
      <c r="L380" s="3" t="str">
        <f>VLOOKUP(J380,'LibSets constants'!$A$4:$C$1000,3,FALSE)</f>
        <v>Imperial City</v>
      </c>
    </row>
    <row r="381" spans="1:12" x14ac:dyDescent="0.25">
      <c r="A381" s="12">
        <v>681</v>
      </c>
      <c r="B381" s="5">
        <f>VLOOKUP(A381,'ESO dumped ZoneData'!$A$3:$D$9995,2,FALSE)</f>
        <v>378</v>
      </c>
      <c r="C381" s="5">
        <f>VLOOKUP(A381,'ESO dumped ZoneData'!$A$3:$D$9995,3,FALSE)</f>
        <v>108</v>
      </c>
      <c r="D381" s="3" t="str">
        <f>VLOOKUP(A381,'ESO dumped ZoneData'!$A$3:$D$9995,4,FALSE)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constants'!$A$4:$B$1000,2,FALSE)</f>
        <v>DLC_BASE_GAME</v>
      </c>
      <c r="L381" s="3" t="str">
        <f>VLOOKUP(J381,'LibSets constants'!$A$4:$C$1000,3,FALSE)</f>
        <v>Included in base game</v>
      </c>
    </row>
    <row r="382" spans="1:12" x14ac:dyDescent="0.25">
      <c r="A382" s="12">
        <v>684</v>
      </c>
      <c r="B382" s="5">
        <f>VLOOKUP(A382,'ESO dumped ZoneData'!$A$3:$D$9995,2,FALSE)</f>
        <v>379</v>
      </c>
      <c r="C382" s="5">
        <f>VLOOKUP(A382,'ESO dumped ZoneData'!$A$3:$D$9995,3,FALSE)</f>
        <v>684</v>
      </c>
      <c r="D382" s="44" t="str">
        <f>VLOOKUP(A382,'ESO dumped ZoneData'!$A$3:$D$9995,4,FALSE)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constants'!$A$4:$B$1000,2,FALSE)</f>
        <v>DLC_ORSINIUM</v>
      </c>
      <c r="L382" s="3" t="str">
        <f>VLOOKUP(J382,'LibSets constants'!$A$4:$C$1000,3,FALSE)</f>
        <v>Orsinium</v>
      </c>
    </row>
    <row r="383" spans="1:12" x14ac:dyDescent="0.25">
      <c r="A383" s="12">
        <v>688</v>
      </c>
      <c r="B383" s="5">
        <f>VLOOKUP(A383,'ESO dumped ZoneData'!$A$3:$D$9995,2,FALSE)</f>
        <v>380</v>
      </c>
      <c r="C383" s="5">
        <f>VLOOKUP(A383,'ESO dumped ZoneData'!$A$3:$D$9995,3,FALSE)</f>
        <v>584</v>
      </c>
      <c r="D383" s="44" t="str">
        <f>VLOOKUP(A383,'ESO dumped ZoneData'!$A$3:$D$9995,4,FALSE)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constants'!$A$4:$B$1000,2,FALSE)</f>
        <v>DLC_IMPERIAL_CITY</v>
      </c>
      <c r="L383" s="3" t="str">
        <f>VLOOKUP(J383,'LibSets constants'!$A$4:$C$1000,3,FALSE)</f>
        <v>Imperial City</v>
      </c>
    </row>
    <row r="384" spans="1:12" x14ac:dyDescent="0.25">
      <c r="A384" s="12">
        <v>689</v>
      </c>
      <c r="B384" s="5">
        <f>VLOOKUP(A384,'ESO dumped ZoneData'!$A$3:$D$9995,2,FALSE)</f>
        <v>381</v>
      </c>
      <c r="C384" s="5">
        <f>VLOOKUP(A384,'ESO dumped ZoneData'!$A$3:$D$9995,3,FALSE)</f>
        <v>684</v>
      </c>
      <c r="D384" s="3" t="str">
        <f>VLOOKUP(A384,'ESO dumped ZoneData'!$A$3:$D$9995,4,FALSE)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constants'!$A$4:$B$1000,2,FALSE)</f>
        <v>DLC_ORSINIUM</v>
      </c>
      <c r="L384" s="3" t="str">
        <f>VLOOKUP(J384,'LibSets constants'!$A$4:$C$1000,3,FALSE)</f>
        <v>Orsinium</v>
      </c>
    </row>
    <row r="385" spans="1:12" x14ac:dyDescent="0.25">
      <c r="A385" s="12">
        <v>691</v>
      </c>
      <c r="B385" s="5">
        <f>VLOOKUP(A385,'ESO dumped ZoneData'!$A$3:$D$9995,2,FALSE)</f>
        <v>382</v>
      </c>
      <c r="C385" s="5">
        <f>VLOOKUP(A385,'ESO dumped ZoneData'!$A$3:$D$9995,3,FALSE)</f>
        <v>684</v>
      </c>
      <c r="D385" s="3" t="str">
        <f>VLOOKUP(A385,'ESO dumped ZoneData'!$A$3:$D$9995,4,FALSE)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constants'!$A$4:$B$1000,2,FALSE)</f>
        <v>DLC_ORSINIUM</v>
      </c>
      <c r="L385" s="3" t="str">
        <f>VLOOKUP(J385,'LibSets constants'!$A$4:$C$1000,3,FALSE)</f>
        <v>Orsinium</v>
      </c>
    </row>
    <row r="386" spans="1:12" x14ac:dyDescent="0.25">
      <c r="A386" s="12">
        <v>692</v>
      </c>
      <c r="B386" s="5">
        <f>VLOOKUP(A386,'ESO dumped ZoneData'!$A$3:$D$9995,2,FALSE)</f>
        <v>383</v>
      </c>
      <c r="C386" s="5">
        <f>VLOOKUP(A386,'ESO dumped ZoneData'!$A$3:$D$9995,3,FALSE)</f>
        <v>684</v>
      </c>
      <c r="D386" s="44" t="str">
        <f>VLOOKUP(A386,'ESO dumped ZoneData'!$A$3:$D$9995,4,FALSE)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constants'!$A$4:$B$1000,2,FALSE)</f>
        <v>DLC_ORSINIUM</v>
      </c>
      <c r="L386" s="3" t="str">
        <f>VLOOKUP(J386,'LibSets constants'!$A$4:$C$1000,3,FALSE)</f>
        <v>Orsinium</v>
      </c>
    </row>
    <row r="387" spans="1:12" x14ac:dyDescent="0.25">
      <c r="A387" s="12">
        <v>693</v>
      </c>
      <c r="B387" s="5">
        <f>VLOOKUP(A387,'ESO dumped ZoneData'!$A$3:$D$9995,2,FALSE)</f>
        <v>384</v>
      </c>
      <c r="C387" s="5">
        <f>VLOOKUP(A387,'ESO dumped ZoneData'!$A$3:$D$9995,3,FALSE)</f>
        <v>684</v>
      </c>
      <c r="D387" s="3" t="str">
        <f>VLOOKUP(A387,'ESO dumped ZoneData'!$A$3:$D$9995,4,FALSE)</f>
        <v>Coldperch Cavern</v>
      </c>
      <c r="E387" s="3" t="str">
        <f t="array" ref="E387">IF(OR(EXACT(A387,'ESO Dungeon constants'!$D$3:$D$987)),"X","")</f>
        <v/>
      </c>
      <c r="F387" s="3" t="str">
        <f t="shared" ref="F387:F450" si="24">IF(EXACT(A387,C387),"X","")</f>
        <v/>
      </c>
      <c r="G387" s="3" t="str">
        <f t="shared" ref="G387:G450" si="25">IF(A387&lt;&gt;C387,VLOOKUP(C387,$A$3:$D$9950,4,FALSE),"")</f>
        <v>Wrothgar</v>
      </c>
      <c r="H387" s="17">
        <f t="shared" ref="H387:H450" si="26">A387</f>
        <v>693</v>
      </c>
      <c r="I387" s="17">
        <f t="shared" ref="I387:I450" si="27">C387</f>
        <v>684</v>
      </c>
      <c r="J387">
        <v>2</v>
      </c>
      <c r="K387" s="3" t="str">
        <f>VLOOKUP(J387,'LibSets constants'!$A$4:$B$1000,2,FALSE)</f>
        <v>DLC_ORSINIUM</v>
      </c>
      <c r="L387" s="3" t="str">
        <f>VLOOKUP(J387,'LibSets constants'!$A$4:$C$1000,3,FALSE)</f>
        <v>Orsinium</v>
      </c>
    </row>
    <row r="388" spans="1:12" x14ac:dyDescent="0.25">
      <c r="A388" s="12">
        <v>694</v>
      </c>
      <c r="B388" s="5">
        <f>VLOOKUP(A388,'ESO dumped ZoneData'!$A$3:$D$9995,2,FALSE)</f>
        <v>385</v>
      </c>
      <c r="C388" s="5">
        <f>VLOOKUP(A388,'ESO dumped ZoneData'!$A$3:$D$9995,3,FALSE)</f>
        <v>684</v>
      </c>
      <c r="D388" s="3" t="str">
        <f>VLOOKUP(A388,'ESO dumped ZoneData'!$A$3:$D$9995,4,FALSE)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constants'!$A$4:$B$1000,2,FALSE)</f>
        <v>DLC_ORSINIUM</v>
      </c>
      <c r="L388" s="3" t="str">
        <f>VLOOKUP(J388,'LibSets constants'!$A$4:$C$1000,3,FALSE)</f>
        <v>Orsinium</v>
      </c>
    </row>
    <row r="389" spans="1:12" x14ac:dyDescent="0.25">
      <c r="A389" s="12">
        <v>695</v>
      </c>
      <c r="B389" s="5">
        <f>VLOOKUP(A389,'ESO dumped ZoneData'!$A$3:$D$9995,2,FALSE)</f>
        <v>386</v>
      </c>
      <c r="C389" s="5">
        <f>VLOOKUP(A389,'ESO dumped ZoneData'!$A$3:$D$9995,3,FALSE)</f>
        <v>684</v>
      </c>
      <c r="D389" s="3" t="str">
        <f>VLOOKUP(A389,'ESO dumped ZoneData'!$A$3:$D$9995,4,FALSE)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constants'!$A$4:$B$1000,2,FALSE)</f>
        <v>DLC_ORSINIUM</v>
      </c>
      <c r="L389" s="3" t="str">
        <f>VLOOKUP(J389,'LibSets constants'!$A$4:$C$1000,3,FALSE)</f>
        <v>Orsinium</v>
      </c>
    </row>
    <row r="390" spans="1:12" x14ac:dyDescent="0.25">
      <c r="A390" s="12">
        <v>697</v>
      </c>
      <c r="B390" s="5">
        <f>VLOOKUP(A390,'ESO dumped ZoneData'!$A$3:$D$9995,2,FALSE)</f>
        <v>387</v>
      </c>
      <c r="C390" s="5">
        <f>VLOOKUP(A390,'ESO dumped ZoneData'!$A$3:$D$9995,3,FALSE)</f>
        <v>684</v>
      </c>
      <c r="D390" s="44" t="str">
        <f>VLOOKUP(A390,'ESO dumped ZoneData'!$A$3:$D$9995,4,FALSE)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constants'!$A$4:$B$1000,2,FALSE)</f>
        <v>DLC_ORSINIUM</v>
      </c>
      <c r="L390" s="3" t="str">
        <f>VLOOKUP(J390,'LibSets constants'!$A$4:$C$1000,3,FALSE)</f>
        <v>Orsinium</v>
      </c>
    </row>
    <row r="391" spans="1:12" x14ac:dyDescent="0.25">
      <c r="A391" s="12">
        <v>698</v>
      </c>
      <c r="B391" s="5">
        <f>VLOOKUP(A391,'ESO dumped ZoneData'!$A$3:$D$9995,2,FALSE)</f>
        <v>388</v>
      </c>
      <c r="C391" s="5">
        <f>VLOOKUP(A391,'ESO dumped ZoneData'!$A$3:$D$9995,3,FALSE)</f>
        <v>684</v>
      </c>
      <c r="D391" s="3" t="str">
        <f>VLOOKUP(A391,'ESO dumped ZoneData'!$A$3:$D$9995,4,FALSE)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constants'!$A$4:$B$1000,2,FALSE)</f>
        <v>DLC_ORSINIUM</v>
      </c>
      <c r="L391" s="3" t="str">
        <f>VLOOKUP(J391,'LibSets constants'!$A$4:$C$1000,3,FALSE)</f>
        <v>Orsinium</v>
      </c>
    </row>
    <row r="392" spans="1:12" x14ac:dyDescent="0.25">
      <c r="A392" s="12">
        <v>699</v>
      </c>
      <c r="B392" s="5">
        <f>VLOOKUP(A392,'ESO dumped ZoneData'!$A$3:$D$9995,2,FALSE)</f>
        <v>389</v>
      </c>
      <c r="C392" s="5">
        <f>VLOOKUP(A392,'ESO dumped ZoneData'!$A$3:$D$9995,3,FALSE)</f>
        <v>684</v>
      </c>
      <c r="D392" s="3" t="str">
        <f>VLOOKUP(A392,'ESO dumped ZoneData'!$A$3:$D$9995,4,FALSE)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constants'!$A$4:$B$1000,2,FALSE)</f>
        <v>DLC_ORSINIUM</v>
      </c>
      <c r="L392" s="3" t="str">
        <f>VLOOKUP(J392,'LibSets constants'!$A$4:$C$1000,3,FALSE)</f>
        <v>Orsinium</v>
      </c>
    </row>
    <row r="393" spans="1:12" x14ac:dyDescent="0.25">
      <c r="A393" s="12">
        <v>700</v>
      </c>
      <c r="B393" s="5">
        <f>VLOOKUP(A393,'ESO dumped ZoneData'!$A$3:$D$9995,2,FALSE)</f>
        <v>390</v>
      </c>
      <c r="C393" s="5">
        <f>VLOOKUP(A393,'ESO dumped ZoneData'!$A$3:$D$9995,3,FALSE)</f>
        <v>684</v>
      </c>
      <c r="D393" s="3" t="str">
        <f>VLOOKUP(A393,'ESO dumped ZoneData'!$A$3:$D$9995,4,FALSE)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constants'!$A$4:$B$1000,2,FALSE)</f>
        <v>DLC_ORSINIUM</v>
      </c>
      <c r="L393" s="3" t="str">
        <f>VLOOKUP(J393,'LibSets constants'!$A$4:$C$1000,3,FALSE)</f>
        <v>Orsinium</v>
      </c>
    </row>
    <row r="394" spans="1:12" x14ac:dyDescent="0.25">
      <c r="A394" s="12">
        <v>701</v>
      </c>
      <c r="B394" s="5">
        <f>VLOOKUP(A394,'ESO dumped ZoneData'!$A$3:$D$9995,2,FALSE)</f>
        <v>391</v>
      </c>
      <c r="C394" s="5">
        <f>VLOOKUP(A394,'ESO dumped ZoneData'!$A$3:$D$9995,3,FALSE)</f>
        <v>684</v>
      </c>
      <c r="D394" s="3" t="str">
        <f>VLOOKUP(A394,'ESO dumped ZoneData'!$A$3:$D$9995,4,FALSE)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constants'!$A$4:$B$1000,2,FALSE)</f>
        <v>DLC_ORSINIUM</v>
      </c>
      <c r="L394" s="3" t="str">
        <f>VLOOKUP(J394,'LibSets constants'!$A$4:$C$1000,3,FALSE)</f>
        <v>Orsinium</v>
      </c>
    </row>
    <row r="395" spans="1:12" x14ac:dyDescent="0.25">
      <c r="A395" s="12">
        <v>702</v>
      </c>
      <c r="B395" s="5">
        <f>VLOOKUP(A395,'ESO dumped ZoneData'!$A$3:$D$9995,2,FALSE)</f>
        <v>392</v>
      </c>
      <c r="C395" s="5">
        <f>VLOOKUP(A395,'ESO dumped ZoneData'!$A$3:$D$9995,3,FALSE)</f>
        <v>684</v>
      </c>
      <c r="D395" s="3" t="str">
        <f>VLOOKUP(A395,'ESO dumped ZoneData'!$A$3:$D$9995,4,FALSE)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constants'!$A$4:$B$1000,2,FALSE)</f>
        <v>DLC_ORSINIUM</v>
      </c>
      <c r="L395" s="3" t="str">
        <f>VLOOKUP(J395,'LibSets constants'!$A$4:$C$1000,3,FALSE)</f>
        <v>Orsinium</v>
      </c>
    </row>
    <row r="396" spans="1:12" x14ac:dyDescent="0.25">
      <c r="A396" s="12">
        <v>703</v>
      </c>
      <c r="B396" s="5">
        <f>VLOOKUP(A396,'ESO dumped ZoneData'!$A$3:$D$9995,2,FALSE)</f>
        <v>393</v>
      </c>
      <c r="C396" s="5">
        <f>VLOOKUP(A396,'ESO dumped ZoneData'!$A$3:$D$9995,3,FALSE)</f>
        <v>684</v>
      </c>
      <c r="D396" s="3" t="str">
        <f>VLOOKUP(A396,'ESO dumped ZoneData'!$A$3:$D$9995,4,FALSE)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constants'!$A$4:$B$1000,2,FALSE)</f>
        <v>DLC_ORSINIUM</v>
      </c>
      <c r="L396" s="3" t="str">
        <f>VLOOKUP(J396,'LibSets constants'!$A$4:$C$1000,3,FALSE)</f>
        <v>Orsinium</v>
      </c>
    </row>
    <row r="397" spans="1:12" x14ac:dyDescent="0.25">
      <c r="A397" s="12">
        <v>704</v>
      </c>
      <c r="B397" s="5">
        <f>VLOOKUP(A397,'ESO dumped ZoneData'!$A$3:$D$9995,2,FALSE)</f>
        <v>394</v>
      </c>
      <c r="C397" s="5">
        <f>VLOOKUP(A397,'ESO dumped ZoneData'!$A$3:$D$9995,3,FALSE)</f>
        <v>684</v>
      </c>
      <c r="D397" s="3" t="str">
        <f>VLOOKUP(A397,'ESO dumped ZoneData'!$A$3:$D$9995,4,FALSE)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constants'!$A$4:$B$1000,2,FALSE)</f>
        <v>DLC_ORSINIUM</v>
      </c>
      <c r="L397" s="3" t="str">
        <f>VLOOKUP(J397,'LibSets constants'!$A$4:$C$1000,3,FALSE)</f>
        <v>Orsinium</v>
      </c>
    </row>
    <row r="398" spans="1:12" x14ac:dyDescent="0.25">
      <c r="A398" s="12">
        <v>705</v>
      </c>
      <c r="B398" s="5">
        <f>VLOOKUP(A398,'ESO dumped ZoneData'!$A$3:$D$9995,2,FALSE)</f>
        <v>395</v>
      </c>
      <c r="C398" s="5">
        <f>VLOOKUP(A398,'ESO dumped ZoneData'!$A$3:$D$9995,3,FALSE)</f>
        <v>684</v>
      </c>
      <c r="D398" s="3" t="str">
        <f>VLOOKUP(A398,'ESO dumped ZoneData'!$A$3:$D$9995,4,FALSE)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constants'!$A$4:$B$1000,2,FALSE)</f>
        <v>DLC_ORSINIUM</v>
      </c>
      <c r="L398" s="3" t="str">
        <f>VLOOKUP(J398,'LibSets constants'!$A$4:$C$1000,3,FALSE)</f>
        <v>Orsinium</v>
      </c>
    </row>
    <row r="399" spans="1:12" x14ac:dyDescent="0.25">
      <c r="A399" s="12">
        <v>706</v>
      </c>
      <c r="B399" s="5">
        <f>VLOOKUP(A399,'ESO dumped ZoneData'!$A$3:$D$9995,2,FALSE)</f>
        <v>396</v>
      </c>
      <c r="C399" s="5">
        <f>VLOOKUP(A399,'ESO dumped ZoneData'!$A$3:$D$9995,3,FALSE)</f>
        <v>684</v>
      </c>
      <c r="D399" s="3" t="str">
        <f>VLOOKUP(A399,'ESO dumped ZoneData'!$A$3:$D$9995,4,FALSE)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constants'!$A$4:$B$1000,2,FALSE)</f>
        <v>DLC_ORSINIUM</v>
      </c>
      <c r="L399" s="3" t="str">
        <f>VLOOKUP(J399,'LibSets constants'!$A$4:$C$1000,3,FALSE)</f>
        <v>Orsinium</v>
      </c>
    </row>
    <row r="400" spans="1:12" x14ac:dyDescent="0.25">
      <c r="A400" s="12">
        <v>707</v>
      </c>
      <c r="B400" s="5">
        <f>VLOOKUP(A400,'ESO dumped ZoneData'!$A$3:$D$9995,2,FALSE)</f>
        <v>397</v>
      </c>
      <c r="C400" s="5">
        <f>VLOOKUP(A400,'ESO dumped ZoneData'!$A$3:$D$9995,3,FALSE)</f>
        <v>684</v>
      </c>
      <c r="D400" s="3" t="str">
        <f>VLOOKUP(A400,'ESO dumped ZoneData'!$A$3:$D$9995,4,FALSE)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constants'!$A$4:$B$1000,2,FALSE)</f>
        <v>DLC_ORSINIUM</v>
      </c>
      <c r="L400" s="3" t="str">
        <f>VLOOKUP(J400,'LibSets constants'!$A$4:$C$1000,3,FALSE)</f>
        <v>Orsinium</v>
      </c>
    </row>
    <row r="401" spans="1:12" x14ac:dyDescent="0.25">
      <c r="A401" s="12">
        <v>708</v>
      </c>
      <c r="B401" s="5">
        <f>VLOOKUP(A401,'ESO dumped ZoneData'!$A$3:$D$9995,2,FALSE)</f>
        <v>398</v>
      </c>
      <c r="C401" s="5">
        <f>VLOOKUP(A401,'ESO dumped ZoneData'!$A$3:$D$9995,3,FALSE)</f>
        <v>684</v>
      </c>
      <c r="D401" s="3" t="str">
        <f>VLOOKUP(A401,'ESO dumped ZoneData'!$A$3:$D$9995,4,FALSE)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constants'!$A$4:$B$1000,2,FALSE)</f>
        <v>DLC_ORSINIUM</v>
      </c>
      <c r="L401" s="3" t="str">
        <f>VLOOKUP(J401,'LibSets constants'!$A$4:$C$1000,3,FALSE)</f>
        <v>Orsinium</v>
      </c>
    </row>
    <row r="402" spans="1:12" x14ac:dyDescent="0.25">
      <c r="A402" s="12">
        <v>710</v>
      </c>
      <c r="B402" s="5">
        <f>VLOOKUP(A402,'ESO dumped ZoneData'!$A$3:$D$9995,2,FALSE)</f>
        <v>399</v>
      </c>
      <c r="C402" s="5">
        <f>VLOOKUP(A402,'ESO dumped ZoneData'!$A$3:$D$9995,3,FALSE)</f>
        <v>684</v>
      </c>
      <c r="D402" s="3" t="str">
        <f>VLOOKUP(A402,'ESO dumped ZoneData'!$A$3:$D$9995,4,FALSE)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constants'!$A$4:$B$1000,2,FALSE)</f>
        <v>DLC_ORSINIUM</v>
      </c>
      <c r="L402" s="3" t="str">
        <f>VLOOKUP(J402,'LibSets constants'!$A$4:$C$1000,3,FALSE)</f>
        <v>Orsinium</v>
      </c>
    </row>
    <row r="403" spans="1:12" x14ac:dyDescent="0.25">
      <c r="A403" s="12">
        <v>711</v>
      </c>
      <c r="B403" s="5">
        <f>VLOOKUP(A403,'ESO dumped ZoneData'!$A$3:$D$9995,2,FALSE)</f>
        <v>400</v>
      </c>
      <c r="C403" s="5">
        <f>VLOOKUP(A403,'ESO dumped ZoneData'!$A$3:$D$9995,3,FALSE)</f>
        <v>684</v>
      </c>
      <c r="D403" s="3" t="str">
        <f>VLOOKUP(A403,'ESO dumped ZoneData'!$A$3:$D$9995,4,FALSE)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constants'!$A$4:$B$1000,2,FALSE)</f>
        <v>DLC_ORSINIUM</v>
      </c>
      <c r="L403" s="3" t="str">
        <f>VLOOKUP(J403,'LibSets constants'!$A$4:$C$1000,3,FALSE)</f>
        <v>Orsinium</v>
      </c>
    </row>
    <row r="404" spans="1:12" x14ac:dyDescent="0.25">
      <c r="A404" s="12">
        <v>712</v>
      </c>
      <c r="B404" s="5">
        <f>VLOOKUP(A404,'ESO dumped ZoneData'!$A$3:$D$9995,2,FALSE)</f>
        <v>401</v>
      </c>
      <c r="C404" s="5">
        <f>VLOOKUP(A404,'ESO dumped ZoneData'!$A$3:$D$9995,3,FALSE)</f>
        <v>684</v>
      </c>
      <c r="D404" s="3" t="str">
        <f>VLOOKUP(A404,'ESO dumped ZoneData'!$A$3:$D$9995,4,FALSE)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constants'!$A$4:$B$1000,2,FALSE)</f>
        <v>DLC_ORSINIUM</v>
      </c>
      <c r="L404" s="3" t="str">
        <f>VLOOKUP(J404,'LibSets constants'!$A$4:$C$1000,3,FALSE)</f>
        <v>Orsinium</v>
      </c>
    </row>
    <row r="405" spans="1:12" x14ac:dyDescent="0.25">
      <c r="A405" s="12">
        <v>715</v>
      </c>
      <c r="B405" s="5">
        <f>VLOOKUP(A405,'ESO dumped ZoneData'!$A$3:$D$9995,2,FALSE)</f>
        <v>402</v>
      </c>
      <c r="C405" s="5">
        <f>VLOOKUP(A405,'ESO dumped ZoneData'!$A$3:$D$9995,3,FALSE)</f>
        <v>684</v>
      </c>
      <c r="D405" s="3" t="str">
        <f>VLOOKUP(A405,'ESO dumped ZoneData'!$A$3:$D$9995,4,FALSE)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constants'!$A$4:$B$1000,2,FALSE)</f>
        <v>DLC_ORSINIUM</v>
      </c>
      <c r="L405" s="3" t="str">
        <f>VLOOKUP(J405,'LibSets constants'!$A$4:$C$1000,3,FALSE)</f>
        <v>Orsinium</v>
      </c>
    </row>
    <row r="406" spans="1:12" x14ac:dyDescent="0.25">
      <c r="A406" s="12">
        <v>719</v>
      </c>
      <c r="B406" s="5">
        <f>VLOOKUP(A406,'ESO dumped ZoneData'!$A$3:$D$9995,2,FALSE)</f>
        <v>403</v>
      </c>
      <c r="C406" s="5">
        <f>VLOOKUP(A406,'ESO dumped ZoneData'!$A$3:$D$9995,3,FALSE)</f>
        <v>1011</v>
      </c>
      <c r="D406" s="3" t="str">
        <f>VLOOKUP(A406,'ESO dumped ZoneData'!$A$3:$D$9995,4,FALSE)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constants'!$A$4:$B$1000,2,FALSE)</f>
        <v>DLC_SUMMERSET</v>
      </c>
      <c r="L406" s="3" t="str">
        <f>VLOOKUP(J406,'LibSets constants'!$A$4:$C$1000,3,FALSE)</f>
        <v>Summerset</v>
      </c>
    </row>
    <row r="407" spans="1:12" x14ac:dyDescent="0.25">
      <c r="A407" s="12">
        <v>723</v>
      </c>
      <c r="B407" s="5">
        <f>VLOOKUP(A407,'ESO dumped ZoneData'!$A$3:$D$9995,2,FALSE)</f>
        <v>404</v>
      </c>
      <c r="C407" s="5">
        <f>VLOOKUP(A407,'ESO dumped ZoneData'!$A$3:$D$9995,3,FALSE)</f>
        <v>199</v>
      </c>
      <c r="D407" s="3" t="str">
        <f>VLOOKUP(A407,'ESO dumped ZoneData'!$A$3:$D$9995,4,FALSE)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constants'!$A$4:$B$1000,2,FALSE)</f>
        <v>DLC_BASE_GAME</v>
      </c>
      <c r="L407" s="3" t="str">
        <f>VLOOKUP(J407,'LibSets constants'!$A$4:$C$1000,3,FALSE)</f>
        <v>Included in base game</v>
      </c>
    </row>
    <row r="408" spans="1:12" x14ac:dyDescent="0.25">
      <c r="A408" s="12">
        <v>724</v>
      </c>
      <c r="B408" s="5">
        <f>VLOOKUP(A408,'ESO dumped ZoneData'!$A$3:$D$9995,2,FALSE)</f>
        <v>405</v>
      </c>
      <c r="C408" s="5">
        <f>VLOOKUP(A408,'ESO dumped ZoneData'!$A$3:$D$9995,3,FALSE)</f>
        <v>684</v>
      </c>
      <c r="D408" s="3" t="str">
        <f>VLOOKUP(A408,'ESO dumped ZoneData'!$A$3:$D$9995,4,FALSE)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constants'!$A$4:$B$1000,2,FALSE)</f>
        <v>DLC_ORSINIUM</v>
      </c>
      <c r="L408" s="3" t="str">
        <f>VLOOKUP(J408,'LibSets constants'!$A$4:$C$1000,3,FALSE)</f>
        <v>Orsinium</v>
      </c>
    </row>
    <row r="409" spans="1:12" x14ac:dyDescent="0.25">
      <c r="A409" s="12">
        <v>725</v>
      </c>
      <c r="B409" s="5">
        <f>VLOOKUP(A409,'ESO dumped ZoneData'!$A$3:$D$9995,2,FALSE)</f>
        <v>406</v>
      </c>
      <c r="C409" s="5">
        <f>VLOOKUP(A409,'ESO dumped ZoneData'!$A$3:$D$9995,3,FALSE)</f>
        <v>816</v>
      </c>
      <c r="D409" s="3" t="str">
        <f>VLOOKUP(A409,'ESO dumped ZoneData'!$A$3:$D$9995,4,FALSE)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constants'!$A$4:$B$1000,2,FALSE)</f>
        <v>DLC_THIEVES_GUILD</v>
      </c>
      <c r="L409" s="3" t="str">
        <f>VLOOKUP(J409,'LibSets constants'!$A$4:$C$1000,3,FALSE)</f>
        <v>Thieves Guild</v>
      </c>
    </row>
    <row r="410" spans="1:12" x14ac:dyDescent="0.25">
      <c r="A410" s="12">
        <v>726</v>
      </c>
      <c r="B410" s="5">
        <f>VLOOKUP(A410,'ESO dumped ZoneData'!$A$3:$D$9995,2,FALSE)</f>
        <v>407</v>
      </c>
      <c r="C410" s="5">
        <f>VLOOKUP(A410,'ESO dumped ZoneData'!$A$3:$D$9995,3,FALSE)</f>
        <v>726</v>
      </c>
      <c r="D410" s="3" t="str">
        <f>VLOOKUP(A410,'ESO dumped ZoneData'!$A$3:$D$9995,4,FALSE)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constants'!$A$4:$B$1000,2,FALSE)</f>
        <v>DLC_MURKMIRE</v>
      </c>
      <c r="L410" s="3" t="str">
        <f>VLOOKUP(J410,'LibSets constants'!$A$4:$C$1000,3,FALSE)</f>
        <v>Murkmire</v>
      </c>
    </row>
    <row r="411" spans="1:12" x14ac:dyDescent="0.25">
      <c r="A411" s="12">
        <v>745</v>
      </c>
      <c r="B411" s="5">
        <f>VLOOKUP(A411,'ESO dumped ZoneData'!$A$3:$D$9995,2,FALSE)</f>
        <v>408</v>
      </c>
      <c r="C411" s="5">
        <f>VLOOKUP(A411,'ESO dumped ZoneData'!$A$3:$D$9995,3,FALSE)</f>
        <v>41</v>
      </c>
      <c r="D411" s="3" t="str">
        <f>VLOOKUP(A411,'ESO dumped ZoneData'!$A$3:$D$9995,4,FALSE)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constants'!$A$4:$B$1000,2,FALSE)</f>
        <v>DLC_BASE_GAME</v>
      </c>
      <c r="L411" s="3" t="str">
        <f>VLOOKUP(J411,'LibSets constants'!$A$4:$C$1000,3,FALSE)</f>
        <v>Included in base game</v>
      </c>
    </row>
    <row r="412" spans="1:12" x14ac:dyDescent="0.25">
      <c r="A412" s="12">
        <v>746</v>
      </c>
      <c r="B412" s="5">
        <f>VLOOKUP(A412,'ESO dumped ZoneData'!$A$3:$D$9995,2,FALSE)</f>
        <v>409</v>
      </c>
      <c r="C412" s="5">
        <f>VLOOKUP(A412,'ESO dumped ZoneData'!$A$3:$D$9995,3,FALSE)</f>
        <v>381</v>
      </c>
      <c r="D412" s="44" t="str">
        <f>VLOOKUP(A412,'ESO dumped ZoneData'!$A$3:$D$9995,4,FALSE)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constants'!$A$4:$B$1000,2,FALSE)</f>
        <v>DLC_BASE_GAME</v>
      </c>
      <c r="L412" s="3" t="str">
        <f>VLOOKUP(J412,'LibSets constants'!$A$4:$C$1000,3,FALSE)</f>
        <v>Included in base game</v>
      </c>
    </row>
    <row r="413" spans="1:12" x14ac:dyDescent="0.25">
      <c r="A413" s="12">
        <v>747</v>
      </c>
      <c r="B413" s="5">
        <f>VLOOKUP(A413,'ESO dumped ZoneData'!$A$3:$D$9995,2,FALSE)</f>
        <v>410</v>
      </c>
      <c r="C413" s="5">
        <f>VLOOKUP(A413,'ESO dumped ZoneData'!$A$3:$D$9995,3,FALSE)</f>
        <v>383</v>
      </c>
      <c r="D413" s="3" t="str">
        <f>VLOOKUP(A413,'ESO dumped ZoneData'!$A$3:$D$9995,4,FALSE)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constants'!$A$4:$B$1000,2,FALSE)</f>
        <v>DLC_BASE_GAME</v>
      </c>
      <c r="L413" s="3" t="str">
        <f>VLOOKUP(J413,'LibSets constants'!$A$4:$C$1000,3,FALSE)</f>
        <v>Included in base game</v>
      </c>
    </row>
    <row r="414" spans="1:12" x14ac:dyDescent="0.25">
      <c r="A414" s="12">
        <v>748</v>
      </c>
      <c r="B414" s="5">
        <f>VLOOKUP(A414,'ESO dumped ZoneData'!$A$3:$D$9995,2,FALSE)</f>
        <v>411</v>
      </c>
      <c r="C414" s="5">
        <f>VLOOKUP(A414,'ESO dumped ZoneData'!$A$3:$D$9995,3,FALSE)</f>
        <v>108</v>
      </c>
      <c r="D414" s="3" t="str">
        <f>VLOOKUP(A414,'ESO dumped ZoneData'!$A$3:$D$9995,4,FALSE)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constants'!$A$4:$B$1000,2,FALSE)</f>
        <v>DLC_BASE_GAME</v>
      </c>
      <c r="L414" s="3" t="str">
        <f>VLOOKUP(J414,'LibSets constants'!$A$4:$C$1000,3,FALSE)</f>
        <v>Included in base game</v>
      </c>
    </row>
    <row r="415" spans="1:12" x14ac:dyDescent="0.25">
      <c r="A415" s="12">
        <v>749</v>
      </c>
      <c r="B415" s="5">
        <f>VLOOKUP(A415,'ESO dumped ZoneData'!$A$3:$D$9995,2,FALSE)</f>
        <v>412</v>
      </c>
      <c r="C415" s="5">
        <f>VLOOKUP(A415,'ESO dumped ZoneData'!$A$3:$D$9995,3,FALSE)</f>
        <v>58</v>
      </c>
      <c r="D415" s="3" t="str">
        <f>VLOOKUP(A415,'ESO dumped ZoneData'!$A$3:$D$9995,4,FALSE)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constants'!$A$4:$B$1000,2,FALSE)</f>
        <v>DLC_BASE_GAME</v>
      </c>
      <c r="L415" s="3" t="str">
        <f>VLOOKUP(J415,'LibSets constants'!$A$4:$C$1000,3,FALSE)</f>
        <v>Included in base game</v>
      </c>
    </row>
    <row r="416" spans="1:12" x14ac:dyDescent="0.25">
      <c r="A416" s="12">
        <v>750</v>
      </c>
      <c r="B416" s="5">
        <f>VLOOKUP(A416,'ESO dumped ZoneData'!$A$3:$D$9995,2,FALSE)</f>
        <v>413</v>
      </c>
      <c r="C416" s="5">
        <f>VLOOKUP(A416,'ESO dumped ZoneData'!$A$3:$D$9995,3,FALSE)</f>
        <v>382</v>
      </c>
      <c r="D416" s="3" t="str">
        <f>VLOOKUP(A416,'ESO dumped ZoneData'!$A$3:$D$9995,4,FALSE)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constants'!$A$4:$B$1000,2,FALSE)</f>
        <v>DLC_BASE_GAME</v>
      </c>
      <c r="L416" s="3" t="str">
        <f>VLOOKUP(J416,'LibSets constants'!$A$4:$C$1000,3,FALSE)</f>
        <v>Included in base game</v>
      </c>
    </row>
    <row r="417" spans="1:12" x14ac:dyDescent="0.25">
      <c r="A417" s="12">
        <v>751</v>
      </c>
      <c r="B417" s="5">
        <f>VLOOKUP(A417,'ESO dumped ZoneData'!$A$3:$D$9995,2,FALSE)</f>
        <v>414</v>
      </c>
      <c r="C417" s="5">
        <f>VLOOKUP(A417,'ESO dumped ZoneData'!$A$3:$D$9995,3,FALSE)</f>
        <v>888</v>
      </c>
      <c r="D417" s="3" t="str">
        <f>VLOOKUP(A417,'ESO dumped ZoneData'!$A$3:$D$9995,4,FALSE)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constants'!$A$4:$B$1000,2,FALSE)</f>
        <v>DLC_BASE_GAME</v>
      </c>
      <c r="L417" s="3" t="str">
        <f>VLOOKUP(J417,'LibSets constants'!$A$4:$C$1000,3,FALSE)</f>
        <v>Included in base game</v>
      </c>
    </row>
    <row r="418" spans="1:12" x14ac:dyDescent="0.25">
      <c r="A418" s="12">
        <v>752</v>
      </c>
      <c r="B418" s="5">
        <f>VLOOKUP(A418,'ESO dumped ZoneData'!$A$3:$D$9995,2,FALSE)</f>
        <v>415</v>
      </c>
      <c r="C418" s="5">
        <f>VLOOKUP(A418,'ESO dumped ZoneData'!$A$3:$D$9995,3,FALSE)</f>
        <v>19</v>
      </c>
      <c r="D418" s="44" t="str">
        <f>VLOOKUP(A418,'ESO dumped ZoneData'!$A$3:$D$9995,4,FALSE)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constants'!$A$4:$B$1000,2,FALSE)</f>
        <v>DLC_BASE_GAME</v>
      </c>
      <c r="L418" s="3" t="str">
        <f>VLOOKUP(J418,'LibSets constants'!$A$4:$C$1000,3,FALSE)</f>
        <v>Included in base game</v>
      </c>
    </row>
    <row r="419" spans="1:12" x14ac:dyDescent="0.25">
      <c r="A419" s="12">
        <v>753</v>
      </c>
      <c r="B419" s="5">
        <f>VLOOKUP(A419,'ESO dumped ZoneData'!$A$3:$D$9995,2,FALSE)</f>
        <v>416</v>
      </c>
      <c r="C419" s="5">
        <f>VLOOKUP(A419,'ESO dumped ZoneData'!$A$3:$D$9995,3,FALSE)</f>
        <v>3</v>
      </c>
      <c r="D419" s="3" t="str">
        <f>VLOOKUP(A419,'ESO dumped ZoneData'!$A$3:$D$9995,4,FALSE)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constants'!$A$4:$B$1000,2,FALSE)</f>
        <v>DLC_BASE_GAME</v>
      </c>
      <c r="L419" s="3" t="str">
        <f>VLOOKUP(J419,'LibSets constants'!$A$4:$C$1000,3,FALSE)</f>
        <v>Included in base game</v>
      </c>
    </row>
    <row r="420" spans="1:12" x14ac:dyDescent="0.25">
      <c r="A420" s="12">
        <v>754</v>
      </c>
      <c r="B420" s="5">
        <f>VLOOKUP(A420,'ESO dumped ZoneData'!$A$3:$D$9995,2,FALSE)</f>
        <v>417</v>
      </c>
      <c r="C420" s="5">
        <f>VLOOKUP(A420,'ESO dumped ZoneData'!$A$3:$D$9995,3,FALSE)</f>
        <v>92</v>
      </c>
      <c r="D420" s="3" t="str">
        <f>VLOOKUP(A420,'ESO dumped ZoneData'!$A$3:$D$9995,4,FALSE)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constants'!$A$4:$B$1000,2,FALSE)</f>
        <v>DLC_BASE_GAME</v>
      </c>
      <c r="L420" s="3" t="str">
        <f>VLOOKUP(J420,'LibSets constants'!$A$4:$C$1000,3,FALSE)</f>
        <v>Included in base game</v>
      </c>
    </row>
    <row r="421" spans="1:12" x14ac:dyDescent="0.25">
      <c r="A421" s="12">
        <v>755</v>
      </c>
      <c r="B421" s="5">
        <f>VLOOKUP(A421,'ESO dumped ZoneData'!$A$3:$D$9995,2,FALSE)</f>
        <v>418</v>
      </c>
      <c r="C421" s="5">
        <f>VLOOKUP(A421,'ESO dumped ZoneData'!$A$3:$D$9995,3,FALSE)</f>
        <v>20</v>
      </c>
      <c r="D421" s="3" t="str">
        <f>VLOOKUP(A421,'ESO dumped ZoneData'!$A$3:$D$9995,4,FALSE)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constants'!$A$4:$B$1000,2,FALSE)</f>
        <v>DLC_BASE_GAME</v>
      </c>
      <c r="L421" s="3" t="str">
        <f>VLOOKUP(J421,'LibSets constants'!$A$4:$C$1000,3,FALSE)</f>
        <v>Included in base game</v>
      </c>
    </row>
    <row r="422" spans="1:12" x14ac:dyDescent="0.25">
      <c r="A422" s="12">
        <v>756</v>
      </c>
      <c r="B422" s="5">
        <f>VLOOKUP(A422,'ESO dumped ZoneData'!$A$3:$D$9995,2,FALSE)</f>
        <v>419</v>
      </c>
      <c r="C422" s="5">
        <f>VLOOKUP(A422,'ESO dumped ZoneData'!$A$3:$D$9995,3,FALSE)</f>
        <v>104</v>
      </c>
      <c r="D422" s="3" t="str">
        <f>VLOOKUP(A422,'ESO dumped ZoneData'!$A$3:$D$9995,4,FALSE)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constants'!$A$4:$B$1000,2,FALSE)</f>
        <v>DLC_BASE_GAME</v>
      </c>
      <c r="L422" s="3" t="str">
        <f>VLOOKUP(J422,'LibSets constants'!$A$4:$C$1000,3,FALSE)</f>
        <v>Included in base game</v>
      </c>
    </row>
    <row r="423" spans="1:12" x14ac:dyDescent="0.25">
      <c r="A423" s="12">
        <v>757</v>
      </c>
      <c r="B423" s="5">
        <f>VLOOKUP(A423,'ESO dumped ZoneData'!$A$3:$D$9995,2,FALSE)</f>
        <v>420</v>
      </c>
      <c r="C423" s="5">
        <f>VLOOKUP(A423,'ESO dumped ZoneData'!$A$3:$D$9995,3,FALSE)</f>
        <v>41</v>
      </c>
      <c r="D423" s="3" t="str">
        <f>VLOOKUP(A423,'ESO dumped ZoneData'!$A$3:$D$9995,4,FALSE)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constants'!$A$4:$B$1000,2,FALSE)</f>
        <v>DLC_BASE_GAME</v>
      </c>
      <c r="L423" s="3" t="str">
        <f>VLOOKUP(J423,'LibSets constants'!$A$4:$C$1000,3,FALSE)</f>
        <v>Included in base game</v>
      </c>
    </row>
    <row r="424" spans="1:12" x14ac:dyDescent="0.25">
      <c r="A424" s="12">
        <v>758</v>
      </c>
      <c r="B424" s="5">
        <f>VLOOKUP(A424,'ESO dumped ZoneData'!$A$3:$D$9995,2,FALSE)</f>
        <v>421</v>
      </c>
      <c r="C424" s="5">
        <f>VLOOKUP(A424,'ESO dumped ZoneData'!$A$3:$D$9995,3,FALSE)</f>
        <v>101</v>
      </c>
      <c r="D424" s="44" t="str">
        <f>VLOOKUP(A424,'ESO dumped ZoneData'!$A$3:$D$9995,4,FALSE)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constants'!$A$4:$B$1000,2,FALSE)</f>
        <v>DLC_BASE_GAME</v>
      </c>
      <c r="L424" s="3" t="str">
        <f>VLOOKUP(J424,'LibSets constants'!$A$4:$C$1000,3,FALSE)</f>
        <v>Included in base game</v>
      </c>
    </row>
    <row r="425" spans="1:12" x14ac:dyDescent="0.25">
      <c r="A425" s="12">
        <v>759</v>
      </c>
      <c r="B425" s="5">
        <f>VLOOKUP(A425,'ESO dumped ZoneData'!$A$3:$D$9995,2,FALSE)</f>
        <v>422</v>
      </c>
      <c r="C425" s="5">
        <f>VLOOKUP(A425,'ESO dumped ZoneData'!$A$3:$D$9995,3,FALSE)</f>
        <v>117</v>
      </c>
      <c r="D425" s="3" t="str">
        <f>VLOOKUP(A425,'ESO dumped ZoneData'!$A$3:$D$9995,4,FALSE)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constants'!$A$4:$B$1000,2,FALSE)</f>
        <v>DLC_BASE_GAME</v>
      </c>
      <c r="L425" s="3" t="str">
        <f>VLOOKUP(J425,'LibSets constants'!$A$4:$C$1000,3,FALSE)</f>
        <v>Included in base game</v>
      </c>
    </row>
    <row r="426" spans="1:12" x14ac:dyDescent="0.25">
      <c r="A426" s="12">
        <v>760</v>
      </c>
      <c r="B426" s="5">
        <f>VLOOKUP(A426,'ESO dumped ZoneData'!$A$3:$D$9995,2,FALSE)</f>
        <v>423</v>
      </c>
      <c r="C426" s="5">
        <f>VLOOKUP(A426,'ESO dumped ZoneData'!$A$3:$D$9995,3,FALSE)</f>
        <v>57</v>
      </c>
      <c r="D426" s="3" t="str">
        <f>VLOOKUP(A426,'ESO dumped ZoneData'!$A$3:$D$9995,4,FALSE)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constants'!$A$4:$B$1000,2,FALSE)</f>
        <v>DLC_BASE_GAME</v>
      </c>
      <c r="L426" s="3" t="str">
        <f>VLOOKUP(J426,'LibSets constants'!$A$4:$C$1000,3,FALSE)</f>
        <v>Included in base game</v>
      </c>
    </row>
    <row r="427" spans="1:12" x14ac:dyDescent="0.25">
      <c r="A427" s="12">
        <v>761</v>
      </c>
      <c r="B427" s="5">
        <f>VLOOKUP(A427,'ESO dumped ZoneData'!$A$3:$D$9995,2,FALSE)</f>
        <v>424</v>
      </c>
      <c r="C427" s="5">
        <f>VLOOKUP(A427,'ESO dumped ZoneData'!$A$3:$D$9995,3,FALSE)</f>
        <v>103</v>
      </c>
      <c r="D427" s="3" t="str">
        <f>VLOOKUP(A427,'ESO dumped ZoneData'!$A$3:$D$9995,4,FALSE)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constants'!$A$4:$B$1000,2,FALSE)</f>
        <v>DLC_BASE_GAME</v>
      </c>
      <c r="L427" s="3" t="str">
        <f>VLOOKUP(J427,'LibSets constants'!$A$4:$C$1000,3,FALSE)</f>
        <v>Included in base game</v>
      </c>
    </row>
    <row r="428" spans="1:12" x14ac:dyDescent="0.25">
      <c r="A428" s="12">
        <v>763</v>
      </c>
      <c r="B428" s="5">
        <f>VLOOKUP(A428,'ESO dumped ZoneData'!$A$3:$D$9995,2,FALSE)</f>
        <v>425</v>
      </c>
      <c r="C428" s="5">
        <f>VLOOKUP(A428,'ESO dumped ZoneData'!$A$3:$D$9995,3,FALSE)</f>
        <v>816</v>
      </c>
      <c r="D428" s="3" t="str">
        <f>VLOOKUP(A428,'ESO dumped ZoneData'!$A$3:$D$9995,4,FALSE)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constants'!$A$4:$B$1000,2,FALSE)</f>
        <v>DLC_THIEVES_GUILD</v>
      </c>
      <c r="L428" s="3" t="str">
        <f>VLOOKUP(J428,'LibSets constants'!$A$4:$C$1000,3,FALSE)</f>
        <v>Thieves Guild</v>
      </c>
    </row>
    <row r="429" spans="1:12" x14ac:dyDescent="0.25">
      <c r="A429" s="12">
        <v>764</v>
      </c>
      <c r="B429" s="5">
        <f>VLOOKUP(A429,'ESO dumped ZoneData'!$A$3:$D$9995,2,FALSE)</f>
        <v>426</v>
      </c>
      <c r="C429" s="5">
        <f>VLOOKUP(A429,'ESO dumped ZoneData'!$A$3:$D$9995,3,FALSE)</f>
        <v>816</v>
      </c>
      <c r="D429" s="3" t="str">
        <f>VLOOKUP(A429,'ESO dumped ZoneData'!$A$3:$D$9995,4,FALSE)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constants'!$A$4:$B$1000,2,FALSE)</f>
        <v>DLC_THIEVES_GUILD</v>
      </c>
      <c r="L429" s="3" t="str">
        <f>VLOOKUP(J429,'LibSets constants'!$A$4:$C$1000,3,FALSE)</f>
        <v>Thieves Guild</v>
      </c>
    </row>
    <row r="430" spans="1:12" x14ac:dyDescent="0.25">
      <c r="A430" s="12">
        <v>765</v>
      </c>
      <c r="B430" s="5">
        <f>VLOOKUP(A430,'ESO dumped ZoneData'!$A$3:$D$9995,2,FALSE)</f>
        <v>427</v>
      </c>
      <c r="C430" s="5">
        <f>VLOOKUP(A430,'ESO dumped ZoneData'!$A$3:$D$9995,3,FALSE)</f>
        <v>823</v>
      </c>
      <c r="D430" s="3" t="str">
        <f>VLOOKUP(A430,'ESO dumped ZoneData'!$A$3:$D$9995,4,FALSE)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constants'!$A$4:$B$1000,2,FALSE)</f>
        <v>DLC_DARK_BROTHERHOOD</v>
      </c>
      <c r="L430" s="3" t="str">
        <f>VLOOKUP(J430,'LibSets constants'!$A$4:$C$1000,3,FALSE)</f>
        <v>Dark Brotherhood</v>
      </c>
    </row>
    <row r="431" spans="1:12" x14ac:dyDescent="0.25">
      <c r="A431" s="12">
        <v>766</v>
      </c>
      <c r="B431" s="5">
        <f>VLOOKUP(A431,'ESO dumped ZoneData'!$A$3:$D$9995,2,FALSE)</f>
        <v>428</v>
      </c>
      <c r="C431" s="5">
        <f>VLOOKUP(A431,'ESO dumped ZoneData'!$A$3:$D$9995,3,FALSE)</f>
        <v>823</v>
      </c>
      <c r="D431" s="3" t="str">
        <f>VLOOKUP(A431,'ESO dumped ZoneData'!$A$3:$D$9995,4,FALSE)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constants'!$A$4:$B$1000,2,FALSE)</f>
        <v>DLC_DARK_BROTHERHOOD</v>
      </c>
      <c r="L431" s="3" t="str">
        <f>VLOOKUP(J431,'LibSets constants'!$A$4:$C$1000,3,FALSE)</f>
        <v>Dark Brotherhood</v>
      </c>
    </row>
    <row r="432" spans="1:12" x14ac:dyDescent="0.25">
      <c r="A432" s="12">
        <v>767</v>
      </c>
      <c r="B432" s="5">
        <f>VLOOKUP(A432,'ESO dumped ZoneData'!$A$3:$D$9995,2,FALSE)</f>
        <v>429</v>
      </c>
      <c r="C432" s="5">
        <f>VLOOKUP(A432,'ESO dumped ZoneData'!$A$3:$D$9995,3,FALSE)</f>
        <v>816</v>
      </c>
      <c r="D432" s="3" t="str">
        <f>VLOOKUP(A432,'ESO dumped ZoneData'!$A$3:$D$9995,4,FALSE)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constants'!$A$4:$B$1000,2,FALSE)</f>
        <v>DLC_THIEVES_GUILD</v>
      </c>
      <c r="L432" s="3" t="str">
        <f>VLOOKUP(J432,'LibSets constants'!$A$4:$C$1000,3,FALSE)</f>
        <v>Thieves Guild</v>
      </c>
    </row>
    <row r="433" spans="1:12" x14ac:dyDescent="0.25">
      <c r="A433" s="12">
        <v>769</v>
      </c>
      <c r="B433" s="5">
        <f>VLOOKUP(A433,'ESO dumped ZoneData'!$A$3:$D$9995,2,FALSE)</f>
        <v>430</v>
      </c>
      <c r="C433" s="5">
        <f>VLOOKUP(A433,'ESO dumped ZoneData'!$A$3:$D$9995,3,FALSE)</f>
        <v>823</v>
      </c>
      <c r="D433" s="3" t="str">
        <f>VLOOKUP(A433,'ESO dumped ZoneData'!$A$3:$D$9995,4,FALSE)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constants'!$A$4:$B$1000,2,FALSE)</f>
        <v>DLC_DARK_BROTHERHOOD</v>
      </c>
      <c r="L433" s="3" t="str">
        <f>VLOOKUP(J433,'LibSets constants'!$A$4:$C$1000,3,FALSE)</f>
        <v>Dark Brotherhood</v>
      </c>
    </row>
    <row r="434" spans="1:12" x14ac:dyDescent="0.25">
      <c r="A434" s="12">
        <v>770</v>
      </c>
      <c r="B434" s="5">
        <f>VLOOKUP(A434,'ESO dumped ZoneData'!$A$3:$D$9995,2,FALSE)</f>
        <v>431</v>
      </c>
      <c r="C434" s="5">
        <f>VLOOKUP(A434,'ESO dumped ZoneData'!$A$3:$D$9995,3,FALSE)</f>
        <v>816</v>
      </c>
      <c r="D434" s="3" t="str">
        <f>VLOOKUP(A434,'ESO dumped ZoneData'!$A$3:$D$9995,4,FALSE)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constants'!$A$4:$B$1000,2,FALSE)</f>
        <v>DLC_THIEVES_GUILD</v>
      </c>
      <c r="L434" s="3" t="str">
        <f>VLOOKUP(J434,'LibSets constants'!$A$4:$C$1000,3,FALSE)</f>
        <v>Thieves Guild</v>
      </c>
    </row>
    <row r="435" spans="1:12" x14ac:dyDescent="0.25">
      <c r="A435" s="12">
        <v>771</v>
      </c>
      <c r="B435" s="5">
        <f>VLOOKUP(A435,'ESO dumped ZoneData'!$A$3:$D$9995,2,FALSE)</f>
        <v>432</v>
      </c>
      <c r="C435" s="5">
        <f>VLOOKUP(A435,'ESO dumped ZoneData'!$A$3:$D$9995,3,FALSE)</f>
        <v>816</v>
      </c>
      <c r="D435" s="3" t="str">
        <f>VLOOKUP(A435,'ESO dumped ZoneData'!$A$3:$D$9995,4,FALSE)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constants'!$A$4:$B$1000,2,FALSE)</f>
        <v>DLC_THIEVES_GUILD</v>
      </c>
      <c r="L435" s="3" t="str">
        <f>VLOOKUP(J435,'LibSets constants'!$A$4:$C$1000,3,FALSE)</f>
        <v>Thieves Guild</v>
      </c>
    </row>
    <row r="436" spans="1:12" x14ac:dyDescent="0.25">
      <c r="A436" s="12">
        <v>773</v>
      </c>
      <c r="B436" s="5">
        <f>VLOOKUP(A436,'ESO dumped ZoneData'!$A$3:$D$9995,2,FALSE)</f>
        <v>433</v>
      </c>
      <c r="C436" s="5">
        <f>VLOOKUP(A436,'ESO dumped ZoneData'!$A$3:$D$9995,3,FALSE)</f>
        <v>117</v>
      </c>
      <c r="D436" s="3" t="str">
        <f>VLOOKUP(A436,'ESO dumped ZoneData'!$A$3:$D$9995,4,FALSE)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constants'!$A$4:$B$1000,2,FALSE)</f>
        <v>DLC_BASE_GAME</v>
      </c>
      <c r="L436" s="3" t="str">
        <f>VLOOKUP(J436,'LibSets constants'!$A$4:$C$1000,3,FALSE)</f>
        <v>Included in base game</v>
      </c>
    </row>
    <row r="437" spans="1:12" x14ac:dyDescent="0.25">
      <c r="A437" s="12">
        <v>774</v>
      </c>
      <c r="B437" s="5">
        <f>VLOOKUP(A437,'ESO dumped ZoneData'!$A$3:$D$9995,2,FALSE)</f>
        <v>434</v>
      </c>
      <c r="C437" s="5">
        <f>VLOOKUP(A437,'ESO dumped ZoneData'!$A$3:$D$9995,3,FALSE)</f>
        <v>1086</v>
      </c>
      <c r="D437" s="3" t="str">
        <f>VLOOKUP(A437,'ESO dumped ZoneData'!$A$3:$D$9995,4,FALSE)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constants'!$A$4:$B$1000,2,FALSE)</f>
        <v>DLC_ELSWEYR</v>
      </c>
      <c r="L437" s="3" t="str">
        <f>VLOOKUP(J437,'LibSets constants'!$A$4:$C$1000,3,FALSE)</f>
        <v>Elsweyr</v>
      </c>
    </row>
    <row r="438" spans="1:12" x14ac:dyDescent="0.25">
      <c r="A438" s="12">
        <v>780</v>
      </c>
      <c r="B438" s="5">
        <f>VLOOKUP(A438,'ESO dumped ZoneData'!$A$3:$D$9995,2,FALSE)</f>
        <v>435</v>
      </c>
      <c r="C438" s="5">
        <f>VLOOKUP(A438,'ESO dumped ZoneData'!$A$3:$D$9995,3,FALSE)</f>
        <v>684</v>
      </c>
      <c r="D438" s="3" t="str">
        <f>VLOOKUP(A438,'ESO dumped ZoneData'!$A$3:$D$9995,4,FALSE)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constants'!$A$4:$B$1000,2,FALSE)</f>
        <v>DLC_ORSINIUM</v>
      </c>
      <c r="L438" s="3" t="str">
        <f>VLOOKUP(J438,'LibSets constants'!$A$4:$C$1000,3,FALSE)</f>
        <v>Orsinium</v>
      </c>
    </row>
    <row r="439" spans="1:12" x14ac:dyDescent="0.25">
      <c r="A439" s="48">
        <v>808</v>
      </c>
      <c r="B439" s="47">
        <v>436</v>
      </c>
      <c r="C439" s="47">
        <v>1160</v>
      </c>
      <c r="D439" s="44" t="str">
        <f>VLOOKUP(A439,'ESO dumped ZoneData'!$A$3:$D$9995,4,FALSE)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constants'!$A$4:$B$1000,2,FALSE)</f>
        <v>DLC_STONETHORN</v>
      </c>
      <c r="L439" s="3" t="str">
        <f>VLOOKUP(J439,'LibSets constants'!$A$4:$C$1000,3,FALSE)</f>
        <v>Stonethorn</v>
      </c>
    </row>
    <row r="440" spans="1:12" x14ac:dyDescent="0.25">
      <c r="A440" s="12">
        <v>809</v>
      </c>
      <c r="B440" s="5">
        <f>VLOOKUP(A440,'ESO dumped ZoneData'!$A$3:$D$9995,2,FALSE)</f>
        <v>437</v>
      </c>
      <c r="C440" s="5">
        <f>VLOOKUP(A440,'ESO dumped ZoneData'!$A$3:$D$9995,3,FALSE)</f>
        <v>199</v>
      </c>
      <c r="D440" s="3" t="str">
        <f>VLOOKUP(A440,'ESO dumped ZoneData'!$A$3:$D$9995,4,FALSE)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constants'!$A$4:$B$1000,2,FALSE)</f>
        <v>DLC_BASE_GAME</v>
      </c>
      <c r="L440" s="3" t="str">
        <f>VLOOKUP(J440,'LibSets constants'!$A$4:$C$1000,3,FALSE)</f>
        <v>Included in base game</v>
      </c>
    </row>
    <row r="441" spans="1:12" x14ac:dyDescent="0.25">
      <c r="A441" s="12">
        <v>810</v>
      </c>
      <c r="B441" s="5">
        <f>VLOOKUP(A441,'ESO dumped ZoneData'!$A$3:$D$9995,2,FALSE)</f>
        <v>438</v>
      </c>
      <c r="C441" s="5">
        <f>VLOOKUP(A441,'ESO dumped ZoneData'!$A$3:$D$9995,3,FALSE)</f>
        <v>381</v>
      </c>
      <c r="D441" s="3" t="str">
        <f>VLOOKUP(A441,'ESO dumped ZoneData'!$A$3:$D$9995,4,FALSE)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constants'!$A$4:$B$1000,2,FALSE)</f>
        <v>DLC_BASE_GAME</v>
      </c>
      <c r="L441" s="3" t="str">
        <f>VLOOKUP(J441,'LibSets constants'!$A$4:$C$1000,3,FALSE)</f>
        <v>Included in base game</v>
      </c>
    </row>
    <row r="442" spans="1:12" x14ac:dyDescent="0.25">
      <c r="A442" s="12">
        <v>811</v>
      </c>
      <c r="B442" s="5">
        <f>VLOOKUP(A442,'ESO dumped ZoneData'!$A$3:$D$9995,2,FALSE)</f>
        <v>439</v>
      </c>
      <c r="C442" s="5">
        <f>VLOOKUP(A442,'ESO dumped ZoneData'!$A$3:$D$9995,3,FALSE)</f>
        <v>535</v>
      </c>
      <c r="D442" s="3" t="str">
        <f>VLOOKUP(A442,'ESO dumped ZoneData'!$A$3:$D$9995,4,FALSE)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constants'!$A$4:$B$1000,2,FALSE)</f>
        <v>DLC_BASE_GAME</v>
      </c>
      <c r="L442" s="3" t="str">
        <f>VLOOKUP(J442,'LibSets constants'!$A$4:$C$1000,3,FALSE)</f>
        <v>Included in base game</v>
      </c>
    </row>
    <row r="443" spans="1:12" x14ac:dyDescent="0.25">
      <c r="A443" s="12">
        <v>814</v>
      </c>
      <c r="B443" s="5">
        <f>VLOOKUP(A443,'ESO dumped ZoneData'!$A$3:$D$9995,2,FALSE)</f>
        <v>440</v>
      </c>
      <c r="C443" s="5">
        <f>VLOOKUP(A443,'ESO dumped ZoneData'!$A$3:$D$9995,3,FALSE)</f>
        <v>684</v>
      </c>
      <c r="D443" s="3" t="str">
        <f>VLOOKUP(A443,'ESO dumped ZoneData'!$A$3:$D$9995,4,FALSE)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constants'!$A$4:$B$1000,2,FALSE)</f>
        <v>DLC_ORSINIUM</v>
      </c>
      <c r="L443" s="3" t="str">
        <f>VLOOKUP(J443,'LibSets constants'!$A$4:$C$1000,3,FALSE)</f>
        <v>Orsinium</v>
      </c>
    </row>
    <row r="444" spans="1:12" x14ac:dyDescent="0.25">
      <c r="A444" s="12">
        <v>815</v>
      </c>
      <c r="B444" s="5">
        <f>VLOOKUP(A444,'ESO dumped ZoneData'!$A$3:$D$9995,2,FALSE)</f>
        <v>441</v>
      </c>
      <c r="C444" s="5">
        <f>VLOOKUP(A444,'ESO dumped ZoneData'!$A$3:$D$9995,3,FALSE)</f>
        <v>684</v>
      </c>
      <c r="D444" s="3" t="str">
        <f>VLOOKUP(A444,'ESO dumped ZoneData'!$A$3:$D$9995,4,FALSE)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constants'!$A$4:$B$1000,2,FALSE)</f>
        <v>DLC_ORSINIUM</v>
      </c>
      <c r="L444" s="3" t="str">
        <f>VLOOKUP(J444,'LibSets constants'!$A$4:$C$1000,3,FALSE)</f>
        <v>Orsinium</v>
      </c>
    </row>
    <row r="445" spans="1:12" x14ac:dyDescent="0.25">
      <c r="A445" s="12">
        <v>816</v>
      </c>
      <c r="B445" s="5">
        <f>VLOOKUP(A445,'ESO dumped ZoneData'!$A$3:$D$9995,2,FALSE)</f>
        <v>442</v>
      </c>
      <c r="C445" s="5">
        <f>VLOOKUP(A445,'ESO dumped ZoneData'!$A$3:$D$9995,3,FALSE)</f>
        <v>816</v>
      </c>
      <c r="D445" s="3" t="str">
        <f>VLOOKUP(A445,'ESO dumped ZoneData'!$A$3:$D$9995,4,FALSE)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constants'!$A$4:$B$1000,2,FALSE)</f>
        <v>DLC_THIEVES_GUILD</v>
      </c>
      <c r="L445" s="3" t="str">
        <f>VLOOKUP(J445,'LibSets constants'!$A$4:$C$1000,3,FALSE)</f>
        <v>Thieves Guild</v>
      </c>
    </row>
    <row r="446" spans="1:12" x14ac:dyDescent="0.25">
      <c r="A446" s="12">
        <v>817</v>
      </c>
      <c r="B446" s="5">
        <f>VLOOKUP(A446,'ESO dumped ZoneData'!$A$3:$D$9995,2,FALSE)</f>
        <v>443</v>
      </c>
      <c r="C446" s="5">
        <f>VLOOKUP(A446,'ESO dumped ZoneData'!$A$3:$D$9995,3,FALSE)</f>
        <v>816</v>
      </c>
      <c r="D446" s="3" t="str">
        <f>VLOOKUP(A446,'ESO dumped ZoneData'!$A$3:$D$9995,4,FALSE)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constants'!$A$4:$B$1000,2,FALSE)</f>
        <v>DLC_THIEVES_GUILD</v>
      </c>
      <c r="L446" s="3" t="str">
        <f>VLOOKUP(J446,'LibSets constants'!$A$4:$C$1000,3,FALSE)</f>
        <v>Thieves Guild</v>
      </c>
    </row>
    <row r="447" spans="1:12" x14ac:dyDescent="0.25">
      <c r="A447" s="12">
        <v>818</v>
      </c>
      <c r="B447" s="5">
        <f>VLOOKUP(A447,'ESO dumped ZoneData'!$A$3:$D$9995,2,FALSE)</f>
        <v>444</v>
      </c>
      <c r="C447" s="5">
        <f>VLOOKUP(A447,'ESO dumped ZoneData'!$A$3:$D$9995,3,FALSE)</f>
        <v>816</v>
      </c>
      <c r="D447" s="3" t="str">
        <f>VLOOKUP(A447,'ESO dumped ZoneData'!$A$3:$D$9995,4,FALSE)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constants'!$A$4:$B$1000,2,FALSE)</f>
        <v>DLC_THIEVES_GUILD</v>
      </c>
      <c r="L447" s="3" t="str">
        <f>VLOOKUP(J447,'LibSets constants'!$A$4:$C$1000,3,FALSE)</f>
        <v>Thieves Guild</v>
      </c>
    </row>
    <row r="448" spans="1:12" x14ac:dyDescent="0.25">
      <c r="A448" s="12">
        <v>819</v>
      </c>
      <c r="B448" s="5">
        <f>VLOOKUP(A448,'ESO dumped ZoneData'!$A$3:$D$9995,2,FALSE)</f>
        <v>445</v>
      </c>
      <c r="C448" s="5">
        <f>VLOOKUP(A448,'ESO dumped ZoneData'!$A$3:$D$9995,3,FALSE)</f>
        <v>816</v>
      </c>
      <c r="D448" s="3" t="str">
        <f>VLOOKUP(A448,'ESO dumped ZoneData'!$A$3:$D$9995,4,FALSE)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constants'!$A$4:$B$1000,2,FALSE)</f>
        <v>DLC_THIEVES_GUILD</v>
      </c>
      <c r="L448" s="3" t="str">
        <f>VLOOKUP(J448,'LibSets constants'!$A$4:$C$1000,3,FALSE)</f>
        <v>Thieves Guild</v>
      </c>
    </row>
    <row r="449" spans="1:12" x14ac:dyDescent="0.25">
      <c r="A449" s="12">
        <v>820</v>
      </c>
      <c r="B449" s="5">
        <f>VLOOKUP(A449,'ESO dumped ZoneData'!$A$3:$D$9995,2,FALSE)</f>
        <v>446</v>
      </c>
      <c r="C449" s="5">
        <f>VLOOKUP(A449,'ESO dumped ZoneData'!$A$3:$D$9995,3,FALSE)</f>
        <v>816</v>
      </c>
      <c r="D449" s="3" t="str">
        <f>VLOOKUP(A449,'ESO dumped ZoneData'!$A$3:$D$9995,4,FALSE)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constants'!$A$4:$B$1000,2,FALSE)</f>
        <v>DLC_THIEVES_GUILD</v>
      </c>
      <c r="L449" s="3" t="str">
        <f>VLOOKUP(J449,'LibSets constants'!$A$4:$C$1000,3,FALSE)</f>
        <v>Thieves Guild</v>
      </c>
    </row>
    <row r="450" spans="1:12" x14ac:dyDescent="0.25">
      <c r="A450" s="12">
        <v>821</v>
      </c>
      <c r="B450" s="5">
        <f>VLOOKUP(A450,'ESO dumped ZoneData'!$A$3:$D$9995,2,FALSE)</f>
        <v>447</v>
      </c>
      <c r="C450" s="5">
        <f>VLOOKUP(A450,'ESO dumped ZoneData'!$A$3:$D$9995,3,FALSE)</f>
        <v>816</v>
      </c>
      <c r="D450" s="3" t="str">
        <f>VLOOKUP(A450,'ESO dumped ZoneData'!$A$3:$D$9995,4,FALSE)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constants'!$A$4:$B$1000,2,FALSE)</f>
        <v>DLC_THIEVES_GUILD</v>
      </c>
      <c r="L450" s="3" t="str">
        <f>VLOOKUP(J450,'LibSets constants'!$A$4:$C$1000,3,FALSE)</f>
        <v>Thieves Guild</v>
      </c>
    </row>
    <row r="451" spans="1:12" x14ac:dyDescent="0.25">
      <c r="A451" s="12">
        <v>823</v>
      </c>
      <c r="B451" s="5">
        <f>VLOOKUP(A451,'ESO dumped ZoneData'!$A$3:$D$9995,2,FALSE)</f>
        <v>448</v>
      </c>
      <c r="C451" s="5">
        <f>VLOOKUP(A451,'ESO dumped ZoneData'!$A$3:$D$9995,3,FALSE)</f>
        <v>823</v>
      </c>
      <c r="D451" s="3" t="str">
        <f>VLOOKUP(A451,'ESO dumped ZoneData'!$A$3:$D$9995,4,FALSE)</f>
        <v>Gold Coast</v>
      </c>
      <c r="E451" s="3" t="str">
        <f t="array" ref="E451">IF(OR(EXACT(A451,'ESO Dungeon constants'!$D$3:$D$987)),"X","")</f>
        <v/>
      </c>
      <c r="F451" s="3" t="str">
        <f t="shared" ref="F451:F514" si="28">IF(EXACT(A451,C451),"X","")</f>
        <v>X</v>
      </c>
      <c r="G451" s="3" t="str">
        <f t="shared" ref="G451:G514" si="29">IF(A451&lt;&gt;C451,VLOOKUP(C451,$A$3:$D$9950,4,FALSE),"")</f>
        <v/>
      </c>
      <c r="H451" s="17">
        <f t="shared" ref="H451:H514" si="30">A451</f>
        <v>823</v>
      </c>
      <c r="I451" s="17">
        <f t="shared" ref="I451:I514" si="31">C451</f>
        <v>823</v>
      </c>
      <c r="J451">
        <v>4</v>
      </c>
      <c r="K451" s="3" t="str">
        <f>VLOOKUP(J451,'LibSets constants'!$A$4:$B$1000,2,FALSE)</f>
        <v>DLC_DARK_BROTHERHOOD</v>
      </c>
      <c r="L451" s="3" t="str">
        <f>VLOOKUP(J451,'LibSets constants'!$A$4:$C$1000,3,FALSE)</f>
        <v>Dark Brotherhood</v>
      </c>
    </row>
    <row r="452" spans="1:12" x14ac:dyDescent="0.25">
      <c r="A452" s="12">
        <v>824</v>
      </c>
      <c r="B452" s="5">
        <f>VLOOKUP(A452,'ESO dumped ZoneData'!$A$3:$D$9995,2,FALSE)</f>
        <v>449</v>
      </c>
      <c r="C452" s="5">
        <f>VLOOKUP(A452,'ESO dumped ZoneData'!$A$3:$D$9995,3,FALSE)</f>
        <v>823</v>
      </c>
      <c r="D452" s="3" t="str">
        <f>VLOOKUP(A452,'ESO dumped ZoneData'!$A$3:$D$9995,4,FALSE)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constants'!$A$4:$B$1000,2,FALSE)</f>
        <v>DLC_DARK_BROTHERHOOD</v>
      </c>
      <c r="L452" s="3" t="str">
        <f>VLOOKUP(J452,'LibSets constants'!$A$4:$C$1000,3,FALSE)</f>
        <v>Dark Brotherhood</v>
      </c>
    </row>
    <row r="453" spans="1:12" x14ac:dyDescent="0.25">
      <c r="A453" s="12">
        <v>825</v>
      </c>
      <c r="B453" s="5">
        <f>VLOOKUP(A453,'ESO dumped ZoneData'!$A$3:$D$9995,2,FALSE)</f>
        <v>450</v>
      </c>
      <c r="C453" s="5">
        <f>VLOOKUP(A453,'ESO dumped ZoneData'!$A$3:$D$9995,3,FALSE)</f>
        <v>823</v>
      </c>
      <c r="D453" s="3" t="str">
        <f>VLOOKUP(A453,'ESO dumped ZoneData'!$A$3:$D$9995,4,FALSE)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constants'!$A$4:$B$1000,2,FALSE)</f>
        <v>DLC_DARK_BROTHERHOOD</v>
      </c>
      <c r="L453" s="3" t="str">
        <f>VLOOKUP(J453,'LibSets constants'!$A$4:$C$1000,3,FALSE)</f>
        <v>Dark Brotherhood</v>
      </c>
    </row>
    <row r="454" spans="1:12" x14ac:dyDescent="0.25">
      <c r="A454" s="12">
        <v>826</v>
      </c>
      <c r="B454" s="5">
        <f>VLOOKUP(A454,'ESO dumped ZoneData'!$A$3:$D$9995,2,FALSE)</f>
        <v>451</v>
      </c>
      <c r="C454" s="5">
        <f>VLOOKUP(A454,'ESO dumped ZoneData'!$A$3:$D$9995,3,FALSE)</f>
        <v>823</v>
      </c>
      <c r="D454" s="3" t="str">
        <f>VLOOKUP(A454,'ESO dumped ZoneData'!$A$3:$D$9995,4,FALSE)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constants'!$A$4:$B$1000,2,FALSE)</f>
        <v>DLC_DARK_BROTHERHOOD</v>
      </c>
      <c r="L454" s="3" t="str">
        <f>VLOOKUP(J454,'LibSets constants'!$A$4:$C$1000,3,FALSE)</f>
        <v>Dark Brotherhood</v>
      </c>
    </row>
    <row r="455" spans="1:12" x14ac:dyDescent="0.25">
      <c r="A455" s="12">
        <v>827</v>
      </c>
      <c r="B455" s="5">
        <f>VLOOKUP(A455,'ESO dumped ZoneData'!$A$3:$D$9995,2,FALSE)</f>
        <v>452</v>
      </c>
      <c r="C455" s="5">
        <f>VLOOKUP(A455,'ESO dumped ZoneData'!$A$3:$D$9995,3,FALSE)</f>
        <v>823</v>
      </c>
      <c r="D455" s="3" t="str">
        <f>VLOOKUP(A455,'ESO dumped ZoneData'!$A$3:$D$9995,4,FALSE)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constants'!$A$4:$B$1000,2,FALSE)</f>
        <v>DLC_DARK_BROTHERHOOD</v>
      </c>
      <c r="L455" s="3" t="str">
        <f>VLOOKUP(J455,'LibSets constants'!$A$4:$C$1000,3,FALSE)</f>
        <v>Dark Brotherhood</v>
      </c>
    </row>
    <row r="456" spans="1:12" x14ac:dyDescent="0.25">
      <c r="A456" s="12">
        <v>828</v>
      </c>
      <c r="B456" s="5">
        <f>VLOOKUP(A456,'ESO dumped ZoneData'!$A$3:$D$9995,2,FALSE)</f>
        <v>453</v>
      </c>
      <c r="C456" s="5">
        <f>VLOOKUP(A456,'ESO dumped ZoneData'!$A$3:$D$9995,3,FALSE)</f>
        <v>823</v>
      </c>
      <c r="D456" s="3" t="str">
        <f>VLOOKUP(A456,'ESO dumped ZoneData'!$A$3:$D$9995,4,FALSE)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constants'!$A$4:$B$1000,2,FALSE)</f>
        <v>DLC_DARK_BROTHERHOOD</v>
      </c>
      <c r="L456" s="3" t="str">
        <f>VLOOKUP(J456,'LibSets constants'!$A$4:$C$1000,3,FALSE)</f>
        <v>Dark Brotherhood</v>
      </c>
    </row>
    <row r="457" spans="1:12" x14ac:dyDescent="0.25">
      <c r="A457" s="12">
        <v>829</v>
      </c>
      <c r="B457" s="5">
        <f>VLOOKUP(A457,'ESO dumped ZoneData'!$A$3:$D$9995,2,FALSE)</f>
        <v>454</v>
      </c>
      <c r="C457" s="5">
        <f>VLOOKUP(A457,'ESO dumped ZoneData'!$A$3:$D$9995,3,FALSE)</f>
        <v>823</v>
      </c>
      <c r="D457" s="3" t="str">
        <f>VLOOKUP(A457,'ESO dumped ZoneData'!$A$3:$D$9995,4,FALSE)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constants'!$A$4:$B$1000,2,FALSE)</f>
        <v>DLC_DARK_BROTHERHOOD</v>
      </c>
      <c r="L457" s="3" t="str">
        <f>VLOOKUP(J457,'LibSets constants'!$A$4:$C$1000,3,FALSE)</f>
        <v>Dark Brotherhood</v>
      </c>
    </row>
    <row r="458" spans="1:12" x14ac:dyDescent="0.25">
      <c r="A458" s="12">
        <v>831</v>
      </c>
      <c r="B458" s="5">
        <f>VLOOKUP(A458,'ESO dumped ZoneData'!$A$3:$D$9995,2,FALSE)</f>
        <v>455</v>
      </c>
      <c r="C458" s="5">
        <f>VLOOKUP(A458,'ESO dumped ZoneData'!$A$3:$D$9995,3,FALSE)</f>
        <v>823</v>
      </c>
      <c r="D458" s="3" t="str">
        <f>VLOOKUP(A458,'ESO dumped ZoneData'!$A$3:$D$9995,4,FALSE)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constants'!$A$4:$B$1000,2,FALSE)</f>
        <v>DLC_DARK_BROTHERHOOD</v>
      </c>
      <c r="L458" s="3" t="str">
        <f>VLOOKUP(J458,'LibSets constants'!$A$4:$C$1000,3,FALSE)</f>
        <v>Dark Brotherhood</v>
      </c>
    </row>
    <row r="459" spans="1:12" x14ac:dyDescent="0.25">
      <c r="A459" s="12">
        <v>832</v>
      </c>
      <c r="B459" s="5">
        <f>VLOOKUP(A459,'ESO dumped ZoneData'!$A$3:$D$9995,2,FALSE)</f>
        <v>456</v>
      </c>
      <c r="C459" s="5">
        <f>VLOOKUP(A459,'ESO dumped ZoneData'!$A$3:$D$9995,3,FALSE)</f>
        <v>823</v>
      </c>
      <c r="D459" s="3" t="str">
        <f>VLOOKUP(A459,'ESO dumped ZoneData'!$A$3:$D$9995,4,FALSE)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constants'!$A$4:$B$1000,2,FALSE)</f>
        <v>DLC_DARK_BROTHERHOOD</v>
      </c>
      <c r="L459" s="3" t="str">
        <f>VLOOKUP(J459,'LibSets constants'!$A$4:$C$1000,3,FALSE)</f>
        <v>Dark Brotherhood</v>
      </c>
    </row>
    <row r="460" spans="1:12" x14ac:dyDescent="0.25">
      <c r="A460" s="12">
        <v>833</v>
      </c>
      <c r="B460" s="5">
        <f>VLOOKUP(A460,'ESO dumped ZoneData'!$A$3:$D$9995,2,FALSE)</f>
        <v>457</v>
      </c>
      <c r="C460" s="5">
        <f>VLOOKUP(A460,'ESO dumped ZoneData'!$A$3:$D$9995,3,FALSE)</f>
        <v>823</v>
      </c>
      <c r="D460" s="3" t="str">
        <f>VLOOKUP(A460,'ESO dumped ZoneData'!$A$3:$D$9995,4,FALSE)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constants'!$A$4:$B$1000,2,FALSE)</f>
        <v>DLC_DARK_BROTHERHOOD</v>
      </c>
      <c r="L460" s="3" t="str">
        <f>VLOOKUP(J460,'LibSets constants'!$A$4:$C$1000,3,FALSE)</f>
        <v>Dark Brotherhood</v>
      </c>
    </row>
    <row r="461" spans="1:12" x14ac:dyDescent="0.25">
      <c r="A461" s="12">
        <v>834</v>
      </c>
      <c r="B461" s="5">
        <f>VLOOKUP(A461,'ESO dumped ZoneData'!$A$3:$D$9995,2,FALSE)</f>
        <v>458</v>
      </c>
      <c r="C461" s="5">
        <f>VLOOKUP(A461,'ESO dumped ZoneData'!$A$3:$D$9995,3,FALSE)</f>
        <v>816</v>
      </c>
      <c r="D461" s="3" t="str">
        <f>VLOOKUP(A461,'ESO dumped ZoneData'!$A$3:$D$9995,4,FALSE)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constants'!$A$4:$B$1000,2,FALSE)</f>
        <v>DLC_THIEVES_GUILD</v>
      </c>
      <c r="L461" s="3" t="str">
        <f>VLOOKUP(J461,'LibSets constants'!$A$4:$C$1000,3,FALSE)</f>
        <v>Thieves Guild</v>
      </c>
    </row>
    <row r="462" spans="1:12" x14ac:dyDescent="0.25">
      <c r="A462" s="12">
        <v>836</v>
      </c>
      <c r="B462" s="5">
        <f>VLOOKUP(A462,'ESO dumped ZoneData'!$A$3:$D$9995,2,FALSE)</f>
        <v>459</v>
      </c>
      <c r="C462" s="5">
        <f>VLOOKUP(A462,'ESO dumped ZoneData'!$A$3:$D$9995,3,FALSE)</f>
        <v>823</v>
      </c>
      <c r="D462" s="3" t="str">
        <f>VLOOKUP(A462,'ESO dumped ZoneData'!$A$3:$D$9995,4,FALSE)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constants'!$A$4:$B$1000,2,FALSE)</f>
        <v>DLC_DARK_BROTHERHOOD</v>
      </c>
      <c r="L462" s="3" t="str">
        <f>VLOOKUP(J462,'LibSets constants'!$A$4:$C$1000,3,FALSE)</f>
        <v>Dark Brotherhood</v>
      </c>
    </row>
    <row r="463" spans="1:12" x14ac:dyDescent="0.25">
      <c r="A463" s="12">
        <v>837</v>
      </c>
      <c r="B463" s="5">
        <f>VLOOKUP(A463,'ESO dumped ZoneData'!$A$3:$D$9995,2,FALSE)</f>
        <v>460</v>
      </c>
      <c r="C463" s="5">
        <f>VLOOKUP(A463,'ESO dumped ZoneData'!$A$3:$D$9995,3,FALSE)</f>
        <v>823</v>
      </c>
      <c r="D463" s="3" t="str">
        <f>VLOOKUP(A463,'ESO dumped ZoneData'!$A$3:$D$9995,4,FALSE)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constants'!$A$4:$B$1000,2,FALSE)</f>
        <v>DLC_DARK_BROTHERHOOD</v>
      </c>
      <c r="L463" s="3" t="str">
        <f>VLOOKUP(J463,'LibSets constants'!$A$4:$C$1000,3,FALSE)</f>
        <v>Dark Brotherhood</v>
      </c>
    </row>
    <row r="464" spans="1:12" x14ac:dyDescent="0.25">
      <c r="A464" s="12">
        <v>841</v>
      </c>
      <c r="B464" s="5">
        <f>VLOOKUP(A464,'ESO dumped ZoneData'!$A$3:$D$9995,2,FALSE)</f>
        <v>461</v>
      </c>
      <c r="C464" s="5">
        <f>VLOOKUP(A464,'ESO dumped ZoneData'!$A$3:$D$9995,3,FALSE)</f>
        <v>823</v>
      </c>
      <c r="D464" s="3" t="str">
        <f>VLOOKUP(A464,'ESO dumped ZoneData'!$A$3:$D$9995,4,FALSE)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constants'!$A$4:$B$1000,2,FALSE)</f>
        <v>DLC_DARK_BROTHERHOOD</v>
      </c>
      <c r="L464" s="3" t="str">
        <f>VLOOKUP(J464,'LibSets constants'!$A$4:$C$1000,3,FALSE)</f>
        <v>Dark Brotherhood</v>
      </c>
    </row>
    <row r="465" spans="1:12" x14ac:dyDescent="0.25">
      <c r="A465" s="12">
        <v>842</v>
      </c>
      <c r="B465" s="5">
        <f>VLOOKUP(A465,'ESO dumped ZoneData'!$A$3:$D$9995,2,FALSE)</f>
        <v>462</v>
      </c>
      <c r="C465" s="5">
        <f>VLOOKUP(A465,'ESO dumped ZoneData'!$A$3:$D$9995,3,FALSE)</f>
        <v>823</v>
      </c>
      <c r="D465" s="3" t="str">
        <f>VLOOKUP(A465,'ESO dumped ZoneData'!$A$3:$D$9995,4,FALSE)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constants'!$A$4:$B$1000,2,FALSE)</f>
        <v>DLC_DARK_BROTHERHOOD</v>
      </c>
      <c r="L465" s="3" t="str">
        <f>VLOOKUP(J465,'LibSets constants'!$A$4:$C$1000,3,FALSE)</f>
        <v>Dark Brotherhood</v>
      </c>
    </row>
    <row r="466" spans="1:12" x14ac:dyDescent="0.25">
      <c r="A466" s="12">
        <v>843</v>
      </c>
      <c r="B466" s="5">
        <f>VLOOKUP(A466,'ESO dumped ZoneData'!$A$3:$D$9995,2,FALSE)</f>
        <v>463</v>
      </c>
      <c r="C466" s="5">
        <f>VLOOKUP(A466,'ESO dumped ZoneData'!$A$3:$D$9995,3,FALSE)</f>
        <v>117</v>
      </c>
      <c r="D466" s="3" t="str">
        <f>VLOOKUP(A466,'ESO dumped ZoneData'!$A$3:$D$9995,4,FALSE)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constants'!$A$4:$B$1000,2,FALSE)</f>
        <v>DLC_BASE_GAME</v>
      </c>
      <c r="L466" s="3" t="str">
        <f>VLOOKUP(J466,'LibSets constants'!$A$4:$C$1000,3,FALSE)</f>
        <v>Included in base game</v>
      </c>
    </row>
    <row r="467" spans="1:12" x14ac:dyDescent="0.25">
      <c r="A467" s="12">
        <v>844</v>
      </c>
      <c r="B467" s="5">
        <f>VLOOKUP(A467,'ESO dumped ZoneData'!$A$3:$D$9995,2,FALSE)</f>
        <v>464</v>
      </c>
      <c r="C467" s="5">
        <f>VLOOKUP(A467,'ESO dumped ZoneData'!$A$3:$D$9995,3,FALSE)</f>
        <v>816</v>
      </c>
      <c r="D467" s="3" t="str">
        <f>VLOOKUP(A467,'ESO dumped ZoneData'!$A$3:$D$9995,4,FALSE)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constants'!$A$4:$B$1000,2,FALSE)</f>
        <v>DLC_THIEVES_GUILD</v>
      </c>
      <c r="L467" s="3" t="str">
        <f>VLOOKUP(J467,'LibSets constants'!$A$4:$C$1000,3,FALSE)</f>
        <v>Thieves Guild</v>
      </c>
    </row>
    <row r="468" spans="1:12" x14ac:dyDescent="0.25">
      <c r="A468" s="12">
        <v>845</v>
      </c>
      <c r="B468" s="5">
        <f>VLOOKUP(A468,'ESO dumped ZoneData'!$A$3:$D$9995,2,FALSE)</f>
        <v>465</v>
      </c>
      <c r="C468" s="5">
        <f>VLOOKUP(A468,'ESO dumped ZoneData'!$A$3:$D$9995,3,FALSE)</f>
        <v>816</v>
      </c>
      <c r="D468" s="3" t="str">
        <f>VLOOKUP(A468,'ESO dumped ZoneData'!$A$3:$D$9995,4,FALSE)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constants'!$A$4:$B$1000,2,FALSE)</f>
        <v>DLC_THIEVES_GUILD</v>
      </c>
      <c r="L468" s="3" t="str">
        <f>VLOOKUP(J468,'LibSets constants'!$A$4:$C$1000,3,FALSE)</f>
        <v>Thieves Guild</v>
      </c>
    </row>
    <row r="469" spans="1:12" x14ac:dyDescent="0.25">
      <c r="A469" s="12">
        <v>848</v>
      </c>
      <c r="B469" s="5">
        <f>VLOOKUP(A469,'ESO dumped ZoneData'!$A$3:$D$9995,2,FALSE)</f>
        <v>466</v>
      </c>
      <c r="C469" s="5">
        <f>VLOOKUP(A469,'ESO dumped ZoneData'!$A$3:$D$9995,3,FALSE)</f>
        <v>117</v>
      </c>
      <c r="D469" s="3" t="str">
        <f>VLOOKUP(A469,'ESO dumped ZoneData'!$A$3:$D$9995,4,FALSE)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constants'!$A$4:$B$1000,2,FALSE)</f>
        <v>DLC_BASE_GAME</v>
      </c>
      <c r="L469" s="3" t="str">
        <f>VLOOKUP(J469,'LibSets constants'!$A$4:$C$1000,3,FALSE)</f>
        <v>Included in base game</v>
      </c>
    </row>
    <row r="470" spans="1:12" x14ac:dyDescent="0.25">
      <c r="A470" s="12">
        <v>849</v>
      </c>
      <c r="B470" s="5">
        <f>VLOOKUP(A470,'ESO dumped ZoneData'!$A$3:$D$9995,2,FALSE)</f>
        <v>467</v>
      </c>
      <c r="C470" s="5">
        <f>VLOOKUP(A470,'ESO dumped ZoneData'!$A$3:$D$9995,3,FALSE)</f>
        <v>849</v>
      </c>
      <c r="D470" s="44" t="str">
        <f>VLOOKUP(A470,'ESO dumped ZoneData'!$A$3:$D$9995,4,FALSE)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constants'!$A$4:$B$1000,2,FALSE)</f>
        <v>DLC_MORROWIND</v>
      </c>
      <c r="L470" s="3" t="str">
        <f>VLOOKUP(J470,'LibSets constants'!$A$4:$C$1000,3,FALSE)</f>
        <v>Morrowind</v>
      </c>
    </row>
    <row r="471" spans="1:12" x14ac:dyDescent="0.25">
      <c r="A471" s="12">
        <v>852</v>
      </c>
      <c r="B471" s="5">
        <f>VLOOKUP(A471,'ESO dumped ZoneData'!$A$3:$D$9995,2,FALSE)</f>
        <v>468</v>
      </c>
      <c r="C471" s="5">
        <f>VLOOKUP(A471,'ESO dumped ZoneData'!$A$3:$D$9995,3,FALSE)</f>
        <v>3</v>
      </c>
      <c r="D471" s="3" t="str">
        <f>VLOOKUP(A471,'ESO dumped ZoneData'!$A$3:$D$9995,4,FALSE)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constants'!$A$4:$B$1000,2,FALSE)</f>
        <v>DLC_BASE_GAME</v>
      </c>
      <c r="L471" s="3" t="str">
        <f>VLOOKUP(J471,'LibSets constants'!$A$4:$C$1000,3,FALSE)</f>
        <v>Included in base game</v>
      </c>
    </row>
    <row r="472" spans="1:12" x14ac:dyDescent="0.25">
      <c r="A472" s="12">
        <v>853</v>
      </c>
      <c r="B472" s="5">
        <f>VLOOKUP(A472,'ESO dumped ZoneData'!$A$3:$D$9995,2,FALSE)</f>
        <v>469</v>
      </c>
      <c r="C472" s="5">
        <f>VLOOKUP(A472,'ESO dumped ZoneData'!$A$3:$D$9995,3,FALSE)</f>
        <v>20</v>
      </c>
      <c r="D472" s="3" t="str">
        <f>VLOOKUP(A472,'ESO dumped ZoneData'!$A$3:$D$9995,4,FALSE)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constants'!$A$4:$B$1000,2,FALSE)</f>
        <v>DLC_BASE_GAME</v>
      </c>
      <c r="L472" s="3" t="str">
        <f>VLOOKUP(J472,'LibSets constants'!$A$4:$C$1000,3,FALSE)</f>
        <v>Included in base game</v>
      </c>
    </row>
    <row r="473" spans="1:12" x14ac:dyDescent="0.25">
      <c r="A473" s="12">
        <v>854</v>
      </c>
      <c r="B473" s="5">
        <f>VLOOKUP(A473,'ESO dumped ZoneData'!$A$3:$D$9995,2,FALSE)</f>
        <v>470</v>
      </c>
      <c r="C473" s="5">
        <f>VLOOKUP(A473,'ESO dumped ZoneData'!$A$3:$D$9995,3,FALSE)</f>
        <v>92</v>
      </c>
      <c r="D473" s="3" t="str">
        <f>VLOOKUP(A473,'ESO dumped ZoneData'!$A$3:$D$9995,4,FALSE)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constants'!$A$4:$B$1000,2,FALSE)</f>
        <v>DLC_BASE_GAME</v>
      </c>
      <c r="L473" s="3" t="str">
        <f>VLOOKUP(J473,'LibSets constants'!$A$4:$C$1000,3,FALSE)</f>
        <v>Included in base game</v>
      </c>
    </row>
    <row r="474" spans="1:12" x14ac:dyDescent="0.25">
      <c r="A474" s="12">
        <v>855</v>
      </c>
      <c r="B474" s="5">
        <f>VLOOKUP(A474,'ESO dumped ZoneData'!$A$3:$D$9995,2,FALSE)</f>
        <v>471</v>
      </c>
      <c r="C474" s="5">
        <f>VLOOKUP(A474,'ESO dumped ZoneData'!$A$3:$D$9995,3,FALSE)</f>
        <v>19</v>
      </c>
      <c r="D474" s="3" t="str">
        <f>VLOOKUP(A474,'ESO dumped ZoneData'!$A$3:$D$9995,4,FALSE)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constants'!$A$4:$B$1000,2,FALSE)</f>
        <v>DLC_BASE_GAME</v>
      </c>
      <c r="L474" s="3" t="str">
        <f>VLOOKUP(J474,'LibSets constants'!$A$4:$C$1000,3,FALSE)</f>
        <v>Included in base game</v>
      </c>
    </row>
    <row r="475" spans="1:12" x14ac:dyDescent="0.25">
      <c r="A475" s="12">
        <v>856</v>
      </c>
      <c r="B475" s="5">
        <f>VLOOKUP(A475,'ESO dumped ZoneData'!$A$3:$D$9995,2,FALSE)</f>
        <v>472</v>
      </c>
      <c r="C475" s="5">
        <f>VLOOKUP(A475,'ESO dumped ZoneData'!$A$3:$D$9995,3,FALSE)</f>
        <v>92</v>
      </c>
      <c r="D475" s="3" t="str">
        <f>VLOOKUP(A475,'ESO dumped ZoneData'!$A$3:$D$9995,4,FALSE)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constants'!$A$4:$B$1000,2,FALSE)</f>
        <v>DLC_BASE_GAME</v>
      </c>
      <c r="L475" s="3" t="str">
        <f>VLOOKUP(J475,'LibSets constants'!$A$4:$C$1000,3,FALSE)</f>
        <v>Included in base game</v>
      </c>
    </row>
    <row r="476" spans="1:12" x14ac:dyDescent="0.25">
      <c r="A476" s="12">
        <v>857</v>
      </c>
      <c r="B476" s="5">
        <f>VLOOKUP(A476,'ESO dumped ZoneData'!$A$3:$D$9995,2,FALSE)</f>
        <v>473</v>
      </c>
      <c r="C476" s="5">
        <f>VLOOKUP(A476,'ESO dumped ZoneData'!$A$3:$D$9995,3,FALSE)</f>
        <v>104</v>
      </c>
      <c r="D476" s="3" t="str">
        <f>VLOOKUP(A476,'ESO dumped ZoneData'!$A$3:$D$9995,4,FALSE)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constants'!$A$4:$B$1000,2,FALSE)</f>
        <v>DLC_BASE_GAME</v>
      </c>
      <c r="L476" s="3" t="str">
        <f>VLOOKUP(J476,'LibSets constants'!$A$4:$C$1000,3,FALSE)</f>
        <v>Included in base game</v>
      </c>
    </row>
    <row r="477" spans="1:12" x14ac:dyDescent="0.25">
      <c r="A477" s="12">
        <v>858</v>
      </c>
      <c r="B477" s="5">
        <f>VLOOKUP(A477,'ESO dumped ZoneData'!$A$3:$D$9995,2,FALSE)</f>
        <v>474</v>
      </c>
      <c r="C477" s="5">
        <f>VLOOKUP(A477,'ESO dumped ZoneData'!$A$3:$D$9995,3,FALSE)</f>
        <v>108</v>
      </c>
      <c r="D477" s="3" t="str">
        <f>VLOOKUP(A477,'ESO dumped ZoneData'!$A$3:$D$9995,4,FALSE)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constants'!$A$4:$B$1000,2,FALSE)</f>
        <v>DLC_BASE_GAME</v>
      </c>
      <c r="L477" s="3" t="str">
        <f>VLOOKUP(J477,'LibSets constants'!$A$4:$C$1000,3,FALSE)</f>
        <v>Included in base game</v>
      </c>
    </row>
    <row r="478" spans="1:12" x14ac:dyDescent="0.25">
      <c r="A478" s="12">
        <v>859</v>
      </c>
      <c r="B478" s="5">
        <f>VLOOKUP(A478,'ESO dumped ZoneData'!$A$3:$D$9995,2,FALSE)</f>
        <v>475</v>
      </c>
      <c r="C478" s="5">
        <f>VLOOKUP(A478,'ESO dumped ZoneData'!$A$3:$D$9995,3,FALSE)</f>
        <v>58</v>
      </c>
      <c r="D478" s="3" t="str">
        <f>VLOOKUP(A478,'ESO dumped ZoneData'!$A$3:$D$9995,4,FALSE)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constants'!$A$4:$B$1000,2,FALSE)</f>
        <v>DLC_BASE_GAME</v>
      </c>
      <c r="L478" s="3" t="str">
        <f>VLOOKUP(J478,'LibSets constants'!$A$4:$C$1000,3,FALSE)</f>
        <v>Included in base game</v>
      </c>
    </row>
    <row r="479" spans="1:12" x14ac:dyDescent="0.25">
      <c r="A479" s="12">
        <v>860</v>
      </c>
      <c r="B479" s="5">
        <f>VLOOKUP(A479,'ESO dumped ZoneData'!$A$3:$D$9995,2,FALSE)</f>
        <v>476</v>
      </c>
      <c r="C479" s="5">
        <f>VLOOKUP(A479,'ESO dumped ZoneData'!$A$3:$D$9995,3,FALSE)</f>
        <v>383</v>
      </c>
      <c r="D479" s="3" t="str">
        <f>VLOOKUP(A479,'ESO dumped ZoneData'!$A$3:$D$9995,4,FALSE)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constants'!$A$4:$B$1000,2,FALSE)</f>
        <v>DLC_BASE_GAME</v>
      </c>
      <c r="L479" s="3" t="str">
        <f>VLOOKUP(J479,'LibSets constants'!$A$4:$C$1000,3,FALSE)</f>
        <v>Included in base game</v>
      </c>
    </row>
    <row r="480" spans="1:12" x14ac:dyDescent="0.25">
      <c r="A480" s="12">
        <v>861</v>
      </c>
      <c r="B480" s="5">
        <f>VLOOKUP(A480,'ESO dumped ZoneData'!$A$3:$D$9995,2,FALSE)</f>
        <v>477</v>
      </c>
      <c r="C480" s="5">
        <f>VLOOKUP(A480,'ESO dumped ZoneData'!$A$3:$D$9995,3,FALSE)</f>
        <v>108</v>
      </c>
      <c r="D480" s="3" t="str">
        <f>VLOOKUP(A480,'ESO dumped ZoneData'!$A$3:$D$9995,4,FALSE)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constants'!$A$4:$B$1000,2,FALSE)</f>
        <v>DLC_BASE_GAME</v>
      </c>
      <c r="L480" s="3" t="str">
        <f>VLOOKUP(J480,'LibSets constants'!$A$4:$C$1000,3,FALSE)</f>
        <v>Included in base game</v>
      </c>
    </row>
    <row r="481" spans="1:12" x14ac:dyDescent="0.25">
      <c r="A481" s="12">
        <v>862</v>
      </c>
      <c r="B481" s="5">
        <f>VLOOKUP(A481,'ESO dumped ZoneData'!$A$3:$D$9995,2,FALSE)</f>
        <v>478</v>
      </c>
      <c r="C481" s="5">
        <f>VLOOKUP(A481,'ESO dumped ZoneData'!$A$3:$D$9995,3,FALSE)</f>
        <v>382</v>
      </c>
      <c r="D481" s="3" t="str">
        <f>VLOOKUP(A481,'ESO dumped ZoneData'!$A$3:$D$9995,4,FALSE)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constants'!$A$4:$B$1000,2,FALSE)</f>
        <v>DLC_BASE_GAME</v>
      </c>
      <c r="L481" s="3" t="str">
        <f>VLOOKUP(J481,'LibSets constants'!$A$4:$C$1000,3,FALSE)</f>
        <v>Included in base game</v>
      </c>
    </row>
    <row r="482" spans="1:12" x14ac:dyDescent="0.25">
      <c r="A482" s="12">
        <v>863</v>
      </c>
      <c r="B482" s="5">
        <f>VLOOKUP(A482,'ESO dumped ZoneData'!$A$3:$D$9995,2,FALSE)</f>
        <v>479</v>
      </c>
      <c r="C482" s="5">
        <f>VLOOKUP(A482,'ESO dumped ZoneData'!$A$3:$D$9995,3,FALSE)</f>
        <v>537</v>
      </c>
      <c r="D482" s="3" t="str">
        <f>VLOOKUP(A482,'ESO dumped ZoneData'!$A$3:$D$9995,4,FALSE)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constants'!$A$4:$B$1000,2,FALSE)</f>
        <v>DLC_BASE_GAME</v>
      </c>
      <c r="L482" s="3" t="str">
        <f>VLOOKUP(J482,'LibSets constants'!$A$4:$C$1000,3,FALSE)</f>
        <v>Included in base game</v>
      </c>
    </row>
    <row r="483" spans="1:12" x14ac:dyDescent="0.25">
      <c r="A483" s="12">
        <v>864</v>
      </c>
      <c r="B483" s="5">
        <f>VLOOKUP(A483,'ESO dumped ZoneData'!$A$3:$D$9995,2,FALSE)</f>
        <v>480</v>
      </c>
      <c r="C483" s="5">
        <f>VLOOKUP(A483,'ESO dumped ZoneData'!$A$3:$D$9995,3,FALSE)</f>
        <v>103</v>
      </c>
      <c r="D483" s="3" t="str">
        <f>VLOOKUP(A483,'ESO dumped ZoneData'!$A$3:$D$9995,4,FALSE)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constants'!$A$4:$B$1000,2,FALSE)</f>
        <v>DLC_BASE_GAME</v>
      </c>
      <c r="L483" s="3" t="str">
        <f>VLOOKUP(J483,'LibSets constants'!$A$4:$C$1000,3,FALSE)</f>
        <v>Included in base game</v>
      </c>
    </row>
    <row r="484" spans="1:12" x14ac:dyDescent="0.25">
      <c r="A484" s="12">
        <v>865</v>
      </c>
      <c r="B484" s="5">
        <f>VLOOKUP(A484,'ESO dumped ZoneData'!$A$3:$D$9995,2,FALSE)</f>
        <v>481</v>
      </c>
      <c r="C484" s="5">
        <f>VLOOKUP(A484,'ESO dumped ZoneData'!$A$3:$D$9995,3,FALSE)</f>
        <v>101</v>
      </c>
      <c r="D484" s="3" t="str">
        <f>VLOOKUP(A484,'ESO dumped ZoneData'!$A$3:$D$9995,4,FALSE)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constants'!$A$4:$B$1000,2,FALSE)</f>
        <v>DLC_BASE_GAME</v>
      </c>
      <c r="L484" s="3" t="str">
        <f>VLOOKUP(J484,'LibSets constants'!$A$4:$C$1000,3,FALSE)</f>
        <v>Included in base game</v>
      </c>
    </row>
    <row r="485" spans="1:12" x14ac:dyDescent="0.25">
      <c r="A485" s="12">
        <v>866</v>
      </c>
      <c r="B485" s="5">
        <f>VLOOKUP(A485,'ESO dumped ZoneData'!$A$3:$D$9995,2,FALSE)</f>
        <v>482</v>
      </c>
      <c r="C485" s="5">
        <f>VLOOKUP(A485,'ESO dumped ZoneData'!$A$3:$D$9995,3,FALSE)</f>
        <v>57</v>
      </c>
      <c r="D485" s="3" t="str">
        <f>VLOOKUP(A485,'ESO dumped ZoneData'!$A$3:$D$9995,4,FALSE)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constants'!$A$4:$B$1000,2,FALSE)</f>
        <v>DLC_BASE_GAME</v>
      </c>
      <c r="L485" s="3" t="str">
        <f>VLOOKUP(J485,'LibSets constants'!$A$4:$C$1000,3,FALSE)</f>
        <v>Included in base game</v>
      </c>
    </row>
    <row r="486" spans="1:12" x14ac:dyDescent="0.25">
      <c r="A486" s="12">
        <v>867</v>
      </c>
      <c r="B486" s="5">
        <f>VLOOKUP(A486,'ESO dumped ZoneData'!$A$3:$D$9995,2,FALSE)</f>
        <v>483</v>
      </c>
      <c r="C486" s="5">
        <f>VLOOKUP(A486,'ESO dumped ZoneData'!$A$3:$D$9995,3,FALSE)</f>
        <v>41</v>
      </c>
      <c r="D486" s="3" t="str">
        <f>VLOOKUP(A486,'ESO dumped ZoneData'!$A$3:$D$9995,4,FALSE)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constants'!$A$4:$B$1000,2,FALSE)</f>
        <v>DLC_BASE_GAME</v>
      </c>
      <c r="L486" s="3" t="str">
        <f>VLOOKUP(J486,'LibSets constants'!$A$4:$C$1000,3,FALSE)</f>
        <v>Included in base game</v>
      </c>
    </row>
    <row r="487" spans="1:12" x14ac:dyDescent="0.25">
      <c r="A487" s="12">
        <v>868</v>
      </c>
      <c r="B487" s="5">
        <f>VLOOKUP(A487,'ESO dumped ZoneData'!$A$3:$D$9995,2,FALSE)</f>
        <v>484</v>
      </c>
      <c r="C487" s="5">
        <f>VLOOKUP(A487,'ESO dumped ZoneData'!$A$3:$D$9995,3,FALSE)</f>
        <v>281</v>
      </c>
      <c r="D487" s="3" t="str">
        <f>VLOOKUP(A487,'ESO dumped ZoneData'!$A$3:$D$9995,4,FALSE)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constants'!$A$4:$B$1000,2,FALSE)</f>
        <v>DLC_BASE_GAME</v>
      </c>
      <c r="L487" s="3" t="str">
        <f>VLOOKUP(J487,'LibSets constants'!$A$4:$C$1000,3,FALSE)</f>
        <v>Included in base game</v>
      </c>
    </row>
    <row r="488" spans="1:12" x14ac:dyDescent="0.25">
      <c r="A488" s="12">
        <v>869</v>
      </c>
      <c r="B488" s="5">
        <f>VLOOKUP(A488,'ESO dumped ZoneData'!$A$3:$D$9995,2,FALSE)</f>
        <v>485</v>
      </c>
      <c r="C488" s="5">
        <f>VLOOKUP(A488,'ESO dumped ZoneData'!$A$3:$D$9995,3,FALSE)</f>
        <v>117</v>
      </c>
      <c r="D488" s="3" t="str">
        <f>VLOOKUP(A488,'ESO dumped ZoneData'!$A$3:$D$9995,4,FALSE)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constants'!$A$4:$B$1000,2,FALSE)</f>
        <v>DLC_BASE_GAME</v>
      </c>
      <c r="L488" s="3" t="str">
        <f>VLOOKUP(J488,'LibSets constants'!$A$4:$C$1000,3,FALSE)</f>
        <v>Included in base game</v>
      </c>
    </row>
    <row r="489" spans="1:12" x14ac:dyDescent="0.25">
      <c r="A489" s="12">
        <v>870</v>
      </c>
      <c r="B489" s="5">
        <f>VLOOKUP(A489,'ESO dumped ZoneData'!$A$3:$D$9995,2,FALSE)</f>
        <v>486</v>
      </c>
      <c r="C489" s="5">
        <f>VLOOKUP(A489,'ESO dumped ZoneData'!$A$3:$D$9995,3,FALSE)</f>
        <v>888</v>
      </c>
      <c r="D489" s="3" t="str">
        <f>VLOOKUP(A489,'ESO dumped ZoneData'!$A$3:$D$9995,4,FALSE)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constants'!$A$4:$B$1000,2,FALSE)</f>
        <v>DLC_BASE_GAME</v>
      </c>
      <c r="L489" s="3" t="str">
        <f>VLOOKUP(J489,'LibSets constants'!$A$4:$C$1000,3,FALSE)</f>
        <v>Included in base game</v>
      </c>
    </row>
    <row r="490" spans="1:12" x14ac:dyDescent="0.25">
      <c r="A490" s="12">
        <v>871</v>
      </c>
      <c r="B490" s="5">
        <f>VLOOKUP(A490,'ESO dumped ZoneData'!$A$3:$D$9995,2,FALSE)</f>
        <v>487</v>
      </c>
      <c r="C490" s="5">
        <f>VLOOKUP(A490,'ESO dumped ZoneData'!$A$3:$D$9995,3,FALSE)</f>
        <v>58</v>
      </c>
      <c r="D490" s="3" t="str">
        <f>VLOOKUP(A490,'ESO dumped ZoneData'!$A$3:$D$9995,4,FALSE)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constants'!$A$4:$B$1000,2,FALSE)</f>
        <v>DLC_BASE_GAME</v>
      </c>
      <c r="L490" s="3" t="str">
        <f>VLOOKUP(J490,'LibSets constants'!$A$4:$C$1000,3,FALSE)</f>
        <v>Included in base game</v>
      </c>
    </row>
    <row r="491" spans="1:12" x14ac:dyDescent="0.25">
      <c r="A491" s="12">
        <v>872</v>
      </c>
      <c r="B491" s="5">
        <f>VLOOKUP(A491,'ESO dumped ZoneData'!$A$3:$D$9995,2,FALSE)</f>
        <v>488</v>
      </c>
      <c r="C491" s="5">
        <f>VLOOKUP(A491,'ESO dumped ZoneData'!$A$3:$D$9995,3,FALSE)</f>
        <v>382</v>
      </c>
      <c r="D491" s="3" t="str">
        <f>VLOOKUP(A491,'ESO dumped ZoneData'!$A$3:$D$9995,4,FALSE)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constants'!$A$4:$B$1000,2,FALSE)</f>
        <v>DLC_BASE_GAME</v>
      </c>
      <c r="L491" s="3" t="str">
        <f>VLOOKUP(J491,'LibSets constants'!$A$4:$C$1000,3,FALSE)</f>
        <v>Included in base game</v>
      </c>
    </row>
    <row r="492" spans="1:12" x14ac:dyDescent="0.25">
      <c r="A492" s="12">
        <v>873</v>
      </c>
      <c r="B492" s="5">
        <f>VLOOKUP(A492,'ESO dumped ZoneData'!$A$3:$D$9995,2,FALSE)</f>
        <v>489</v>
      </c>
      <c r="C492" s="5">
        <f>VLOOKUP(A492,'ESO dumped ZoneData'!$A$3:$D$9995,3,FALSE)</f>
        <v>117</v>
      </c>
      <c r="D492" s="3" t="str">
        <f>VLOOKUP(A492,'ESO dumped ZoneData'!$A$3:$D$9995,4,FALSE)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constants'!$A$4:$B$1000,2,FALSE)</f>
        <v>DLC_BASE_GAME</v>
      </c>
      <c r="L492" s="3" t="str">
        <f>VLOOKUP(J492,'LibSets constants'!$A$4:$C$1000,3,FALSE)</f>
        <v>Included in base game</v>
      </c>
    </row>
    <row r="493" spans="1:12" x14ac:dyDescent="0.25">
      <c r="A493" s="12">
        <v>874</v>
      </c>
      <c r="B493" s="5">
        <f>VLOOKUP(A493,'ESO dumped ZoneData'!$A$3:$D$9995,2,FALSE)</f>
        <v>490</v>
      </c>
      <c r="C493" s="5">
        <f>VLOOKUP(A493,'ESO dumped ZoneData'!$A$3:$D$9995,3,FALSE)</f>
        <v>57</v>
      </c>
      <c r="D493" s="3" t="str">
        <f>VLOOKUP(A493,'ESO dumped ZoneData'!$A$3:$D$9995,4,FALSE)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constants'!$A$4:$B$1000,2,FALSE)</f>
        <v>DLC_BASE_GAME</v>
      </c>
      <c r="L493" s="3" t="str">
        <f>VLOOKUP(J493,'LibSets constants'!$A$4:$C$1000,3,FALSE)</f>
        <v>Included in base game</v>
      </c>
    </row>
    <row r="494" spans="1:12" x14ac:dyDescent="0.25">
      <c r="A494" s="12">
        <v>875</v>
      </c>
      <c r="B494" s="5">
        <f>VLOOKUP(A494,'ESO dumped ZoneData'!$A$3:$D$9995,2,FALSE)</f>
        <v>491</v>
      </c>
      <c r="C494" s="5">
        <f>VLOOKUP(A494,'ESO dumped ZoneData'!$A$3:$D$9995,3,FALSE)</f>
        <v>103</v>
      </c>
      <c r="D494" s="3" t="str">
        <f>VLOOKUP(A494,'ESO dumped ZoneData'!$A$3:$D$9995,4,FALSE)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constants'!$A$4:$B$1000,2,FALSE)</f>
        <v>DLC_BASE_GAME</v>
      </c>
      <c r="L494" s="3" t="str">
        <f>VLOOKUP(J494,'LibSets constants'!$A$4:$C$1000,3,FALSE)</f>
        <v>Included in base game</v>
      </c>
    </row>
    <row r="495" spans="1:12" x14ac:dyDescent="0.25">
      <c r="A495" s="12">
        <v>876</v>
      </c>
      <c r="B495" s="5">
        <f>VLOOKUP(A495,'ESO dumped ZoneData'!$A$3:$D$9995,2,FALSE)</f>
        <v>492</v>
      </c>
      <c r="C495" s="5">
        <f>VLOOKUP(A495,'ESO dumped ZoneData'!$A$3:$D$9995,3,FALSE)</f>
        <v>382</v>
      </c>
      <c r="D495" s="3" t="str">
        <f>VLOOKUP(A495,'ESO dumped ZoneData'!$A$3:$D$9995,4,FALSE)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constants'!$A$4:$B$1000,2,FALSE)</f>
        <v>DLC_BASE_GAME</v>
      </c>
      <c r="L495" s="3" t="str">
        <f>VLOOKUP(J495,'LibSets constants'!$A$4:$C$1000,3,FALSE)</f>
        <v>Included in base game</v>
      </c>
    </row>
    <row r="496" spans="1:12" x14ac:dyDescent="0.25">
      <c r="A496" s="12">
        <v>877</v>
      </c>
      <c r="B496" s="5">
        <f>VLOOKUP(A496,'ESO dumped ZoneData'!$A$3:$D$9995,2,FALSE)</f>
        <v>493</v>
      </c>
      <c r="C496" s="5">
        <f>VLOOKUP(A496,'ESO dumped ZoneData'!$A$3:$D$9995,3,FALSE)</f>
        <v>383</v>
      </c>
      <c r="D496" s="3" t="str">
        <f>VLOOKUP(A496,'ESO dumped ZoneData'!$A$3:$D$9995,4,FALSE)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constants'!$A$4:$B$1000,2,FALSE)</f>
        <v>DLC_BASE_GAME</v>
      </c>
      <c r="L496" s="3" t="str">
        <f>VLOOKUP(J496,'LibSets constants'!$A$4:$C$1000,3,FALSE)</f>
        <v>Included in base game</v>
      </c>
    </row>
    <row r="497" spans="1:12" x14ac:dyDescent="0.25">
      <c r="A497" s="12">
        <v>878</v>
      </c>
      <c r="B497" s="5">
        <f>VLOOKUP(A497,'ESO dumped ZoneData'!$A$3:$D$9995,2,FALSE)</f>
        <v>494</v>
      </c>
      <c r="C497" s="5">
        <f>VLOOKUP(A497,'ESO dumped ZoneData'!$A$3:$D$9995,3,FALSE)</f>
        <v>381</v>
      </c>
      <c r="D497" s="3" t="str">
        <f>VLOOKUP(A497,'ESO dumped ZoneData'!$A$3:$D$9995,4,FALSE)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constants'!$A$4:$B$1000,2,FALSE)</f>
        <v>DLC_BASE_GAME</v>
      </c>
      <c r="L497" s="3" t="str">
        <f>VLOOKUP(J497,'LibSets constants'!$A$4:$C$1000,3,FALSE)</f>
        <v>Included in base game</v>
      </c>
    </row>
    <row r="498" spans="1:12" x14ac:dyDescent="0.25">
      <c r="A498" s="12">
        <v>879</v>
      </c>
      <c r="B498" s="5">
        <f>VLOOKUP(A498,'ESO dumped ZoneData'!$A$3:$D$9995,2,FALSE)</f>
        <v>495</v>
      </c>
      <c r="C498" s="5">
        <f>VLOOKUP(A498,'ESO dumped ZoneData'!$A$3:$D$9995,3,FALSE)</f>
        <v>534</v>
      </c>
      <c r="D498" s="3" t="str">
        <f>VLOOKUP(A498,'ESO dumped ZoneData'!$A$3:$D$9995,4,FALSE)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constants'!$A$4:$B$1000,2,FALSE)</f>
        <v>DLC_BASE_GAME</v>
      </c>
      <c r="L498" s="3" t="str">
        <f>VLOOKUP(J498,'LibSets constants'!$A$4:$C$1000,3,FALSE)</f>
        <v>Included in base game</v>
      </c>
    </row>
    <row r="499" spans="1:12" x14ac:dyDescent="0.25">
      <c r="A499" s="12">
        <v>880</v>
      </c>
      <c r="B499" s="5">
        <f>VLOOKUP(A499,'ESO dumped ZoneData'!$A$3:$D$9995,2,FALSE)</f>
        <v>496</v>
      </c>
      <c r="C499" s="5">
        <f>VLOOKUP(A499,'ESO dumped ZoneData'!$A$3:$D$9995,3,FALSE)</f>
        <v>92</v>
      </c>
      <c r="D499" s="3" t="str">
        <f>VLOOKUP(A499,'ESO dumped ZoneData'!$A$3:$D$9995,4,FALSE)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constants'!$A$4:$B$1000,2,FALSE)</f>
        <v>DLC_BASE_GAME</v>
      </c>
      <c r="L499" s="3" t="str">
        <f>VLOOKUP(J499,'LibSets constants'!$A$4:$C$1000,3,FALSE)</f>
        <v>Included in base game</v>
      </c>
    </row>
    <row r="500" spans="1:12" x14ac:dyDescent="0.25">
      <c r="A500" s="12">
        <v>881</v>
      </c>
      <c r="B500" s="5">
        <f>VLOOKUP(A500,'ESO dumped ZoneData'!$A$3:$D$9995,2,FALSE)</f>
        <v>497</v>
      </c>
      <c r="C500" s="5">
        <f>VLOOKUP(A500,'ESO dumped ZoneData'!$A$3:$D$9995,3,FALSE)</f>
        <v>19</v>
      </c>
      <c r="D500" s="3" t="str">
        <f>VLOOKUP(A500,'ESO dumped ZoneData'!$A$3:$D$9995,4,FALSE)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constants'!$A$4:$B$1000,2,FALSE)</f>
        <v>DLC_BASE_GAME</v>
      </c>
      <c r="L500" s="3" t="str">
        <f>VLOOKUP(J500,'LibSets constants'!$A$4:$C$1000,3,FALSE)</f>
        <v>Included in base game</v>
      </c>
    </row>
    <row r="501" spans="1:12" x14ac:dyDescent="0.25">
      <c r="A501" s="12">
        <v>882</v>
      </c>
      <c r="B501" s="5">
        <f>VLOOKUP(A501,'ESO dumped ZoneData'!$A$3:$D$9995,2,FALSE)</f>
        <v>498</v>
      </c>
      <c r="C501" s="5">
        <f>VLOOKUP(A501,'ESO dumped ZoneData'!$A$3:$D$9995,3,FALSE)</f>
        <v>383</v>
      </c>
      <c r="D501" s="3" t="str">
        <f>VLOOKUP(A501,'ESO dumped ZoneData'!$A$3:$D$9995,4,FALSE)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constants'!$A$4:$B$1000,2,FALSE)</f>
        <v>DLC_BASE_GAME</v>
      </c>
      <c r="L501" s="3" t="str">
        <f>VLOOKUP(J501,'LibSets constants'!$A$4:$C$1000,3,FALSE)</f>
        <v>Included in base game</v>
      </c>
    </row>
    <row r="502" spans="1:12" x14ac:dyDescent="0.25">
      <c r="A502" s="12">
        <v>883</v>
      </c>
      <c r="B502" s="5">
        <f>VLOOKUP(A502,'ESO dumped ZoneData'!$A$3:$D$9995,2,FALSE)</f>
        <v>499</v>
      </c>
      <c r="C502" s="5">
        <f>VLOOKUP(A502,'ESO dumped ZoneData'!$A$3:$D$9995,3,FALSE)</f>
        <v>888</v>
      </c>
      <c r="D502" s="3" t="str">
        <f>VLOOKUP(A502,'ESO dumped ZoneData'!$A$3:$D$9995,4,FALSE)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constants'!$A$4:$B$1000,2,FALSE)</f>
        <v>DLC_BASE_GAME</v>
      </c>
      <c r="L502" s="3" t="str">
        <f>VLOOKUP(J502,'LibSets constants'!$A$4:$C$1000,3,FALSE)</f>
        <v>Included in base game</v>
      </c>
    </row>
    <row r="503" spans="1:12" x14ac:dyDescent="0.25">
      <c r="A503" s="12">
        <v>888</v>
      </c>
      <c r="B503" s="5">
        <f>VLOOKUP(A503,'ESO dumped ZoneData'!$A$3:$D$9995,2,FALSE)</f>
        <v>500</v>
      </c>
      <c r="C503" s="5">
        <f>VLOOKUP(A503,'ESO dumped ZoneData'!$A$3:$D$9995,3,FALSE)</f>
        <v>888</v>
      </c>
      <c r="D503" s="3" t="str">
        <f>VLOOKUP(A503,'ESO dumped ZoneData'!$A$3:$D$9995,4,FALSE)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constants'!$A$4:$B$1000,2,FALSE)</f>
        <v>DLC_BASE_GAME</v>
      </c>
      <c r="L503" s="3" t="str">
        <f>VLOOKUP(J503,'LibSets constants'!$A$4:$C$1000,3,FALSE)</f>
        <v>Included in base game</v>
      </c>
    </row>
    <row r="504" spans="1:12" x14ac:dyDescent="0.25">
      <c r="A504" s="12">
        <v>889</v>
      </c>
      <c r="B504" s="5">
        <f>VLOOKUP(A504,'ESO dumped ZoneData'!$A$3:$D$9995,2,FALSE)</f>
        <v>501</v>
      </c>
      <c r="C504" s="5">
        <f>VLOOKUP(A504,'ESO dumped ZoneData'!$A$3:$D$9995,3,FALSE)</f>
        <v>888</v>
      </c>
      <c r="D504" s="3" t="str">
        <f>VLOOKUP(A504,'ESO dumped ZoneData'!$A$3:$D$9995,4,FALSE)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constants'!$A$4:$B$1000,2,FALSE)</f>
        <v>DLC_BASE_GAME</v>
      </c>
      <c r="L504" s="3" t="str">
        <f>VLOOKUP(J504,'LibSets constants'!$A$4:$C$1000,3,FALSE)</f>
        <v>Included in base game</v>
      </c>
    </row>
    <row r="505" spans="1:12" x14ac:dyDescent="0.25">
      <c r="A505" s="12">
        <v>890</v>
      </c>
      <c r="B505" s="5">
        <f>VLOOKUP(A505,'ESO dumped ZoneData'!$A$3:$D$9995,2,FALSE)</f>
        <v>502</v>
      </c>
      <c r="C505" s="5">
        <f>VLOOKUP(A505,'ESO dumped ZoneData'!$A$3:$D$9995,3,FALSE)</f>
        <v>888</v>
      </c>
      <c r="D505" s="3" t="str">
        <f>VLOOKUP(A505,'ESO dumped ZoneData'!$A$3:$D$9995,4,FALSE)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constants'!$A$4:$B$1000,2,FALSE)</f>
        <v>DLC_BASE_GAME</v>
      </c>
      <c r="L505" s="3" t="str">
        <f>VLOOKUP(J505,'LibSets constants'!$A$4:$C$1000,3,FALSE)</f>
        <v>Included in base game</v>
      </c>
    </row>
    <row r="506" spans="1:12" x14ac:dyDescent="0.25">
      <c r="A506" s="12">
        <v>891</v>
      </c>
      <c r="B506" s="5">
        <f>VLOOKUP(A506,'ESO dumped ZoneData'!$A$3:$D$9995,2,FALSE)</f>
        <v>503</v>
      </c>
      <c r="C506" s="5">
        <f>VLOOKUP(A506,'ESO dumped ZoneData'!$A$3:$D$9995,3,FALSE)</f>
        <v>888</v>
      </c>
      <c r="D506" s="3" t="str">
        <f>VLOOKUP(A506,'ESO dumped ZoneData'!$A$3:$D$9995,4,FALSE)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constants'!$A$4:$B$1000,2,FALSE)</f>
        <v>DLC_BASE_GAME</v>
      </c>
      <c r="L506" s="3" t="str">
        <f>VLOOKUP(J506,'LibSets constants'!$A$4:$C$1000,3,FALSE)</f>
        <v>Included in base game</v>
      </c>
    </row>
    <row r="507" spans="1:12" x14ac:dyDescent="0.25">
      <c r="A507" s="12">
        <v>892</v>
      </c>
      <c r="B507" s="5">
        <f>VLOOKUP(A507,'ESO dumped ZoneData'!$A$3:$D$9995,2,FALSE)</f>
        <v>504</v>
      </c>
      <c r="C507" s="5">
        <f>VLOOKUP(A507,'ESO dumped ZoneData'!$A$3:$D$9995,3,FALSE)</f>
        <v>888</v>
      </c>
      <c r="D507" s="3" t="str">
        <f>VLOOKUP(A507,'ESO dumped ZoneData'!$A$3:$D$9995,4,FALSE)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constants'!$A$4:$B$1000,2,FALSE)</f>
        <v>DLC_BASE_GAME</v>
      </c>
      <c r="L507" s="3" t="str">
        <f>VLOOKUP(J507,'LibSets constants'!$A$4:$C$1000,3,FALSE)</f>
        <v>Included in base game</v>
      </c>
    </row>
    <row r="508" spans="1:12" x14ac:dyDescent="0.25">
      <c r="A508" s="12">
        <v>893</v>
      </c>
      <c r="B508" s="5">
        <f>VLOOKUP(A508,'ESO dumped ZoneData'!$A$3:$D$9995,2,FALSE)</f>
        <v>505</v>
      </c>
      <c r="C508" s="5">
        <f>VLOOKUP(A508,'ESO dumped ZoneData'!$A$3:$D$9995,3,FALSE)</f>
        <v>888</v>
      </c>
      <c r="D508" s="3" t="str">
        <f>VLOOKUP(A508,'ESO dumped ZoneData'!$A$3:$D$9995,4,FALSE)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constants'!$A$4:$B$1000,2,FALSE)</f>
        <v>DLC_BASE_GAME</v>
      </c>
      <c r="L508" s="3" t="str">
        <f>VLOOKUP(J508,'LibSets constants'!$A$4:$C$1000,3,FALSE)</f>
        <v>Included in base game</v>
      </c>
    </row>
    <row r="509" spans="1:12" x14ac:dyDescent="0.25">
      <c r="A509" s="12">
        <v>894</v>
      </c>
      <c r="B509" s="5">
        <f>VLOOKUP(A509,'ESO dumped ZoneData'!$A$3:$D$9995,2,FALSE)</f>
        <v>506</v>
      </c>
      <c r="C509" s="5">
        <f>VLOOKUP(A509,'ESO dumped ZoneData'!$A$3:$D$9995,3,FALSE)</f>
        <v>888</v>
      </c>
      <c r="D509" s="3" t="str">
        <f>VLOOKUP(A509,'ESO dumped ZoneData'!$A$3:$D$9995,4,FALSE)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constants'!$A$4:$B$1000,2,FALSE)</f>
        <v>DLC_BASE_GAME</v>
      </c>
      <c r="L509" s="3" t="str">
        <f>VLOOKUP(J509,'LibSets constants'!$A$4:$C$1000,3,FALSE)</f>
        <v>Included in base game</v>
      </c>
    </row>
    <row r="510" spans="1:12" x14ac:dyDescent="0.25">
      <c r="A510" s="12">
        <v>895</v>
      </c>
      <c r="B510" s="5">
        <f>VLOOKUP(A510,'ESO dumped ZoneData'!$A$3:$D$9995,2,FALSE)</f>
        <v>507</v>
      </c>
      <c r="C510" s="5">
        <f>VLOOKUP(A510,'ESO dumped ZoneData'!$A$3:$D$9995,3,FALSE)</f>
        <v>888</v>
      </c>
      <c r="D510" s="3" t="str">
        <f>VLOOKUP(A510,'ESO dumped ZoneData'!$A$3:$D$9995,4,FALSE)</f>
        <v>Rkhardarhrk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constants'!$A$4:$B$1000,2,FALSE)</f>
        <v>DLC_BASE_GAME</v>
      </c>
      <c r="L510" s="3" t="str">
        <f>VLOOKUP(J510,'LibSets constants'!$A$4:$C$1000,3,FALSE)</f>
        <v>Included in base game</v>
      </c>
    </row>
    <row r="511" spans="1:12" x14ac:dyDescent="0.25">
      <c r="A511" s="12">
        <v>896</v>
      </c>
      <c r="B511" s="5">
        <f>VLOOKUP(A511,'ESO dumped ZoneData'!$A$3:$D$9995,2,FALSE)</f>
        <v>508</v>
      </c>
      <c r="C511" s="5">
        <f>VLOOKUP(A511,'ESO dumped ZoneData'!$A$3:$D$9995,3,FALSE)</f>
        <v>888</v>
      </c>
      <c r="D511" s="3" t="str">
        <f>VLOOKUP(A511,'ESO dumped ZoneData'!$A$3:$D$9995,4,FALSE)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constants'!$A$4:$B$1000,2,FALSE)</f>
        <v>DLC_BASE_GAME</v>
      </c>
      <c r="L511" s="3" t="str">
        <f>VLOOKUP(J511,'LibSets constants'!$A$4:$C$1000,3,FALSE)</f>
        <v>Included in base game</v>
      </c>
    </row>
    <row r="512" spans="1:12" x14ac:dyDescent="0.25">
      <c r="A512" s="12">
        <v>897</v>
      </c>
      <c r="B512" s="5">
        <f>VLOOKUP(A512,'ESO dumped ZoneData'!$A$3:$D$9995,2,FALSE)</f>
        <v>509</v>
      </c>
      <c r="C512" s="5">
        <f>VLOOKUP(A512,'ESO dumped ZoneData'!$A$3:$D$9995,3,FALSE)</f>
        <v>888</v>
      </c>
      <c r="D512" s="3" t="str">
        <f>VLOOKUP(A512,'ESO dumped ZoneData'!$A$3:$D$9995,4,FALSE)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constants'!$A$4:$B$1000,2,FALSE)</f>
        <v>DLC_BASE_GAME</v>
      </c>
      <c r="L512" s="3" t="str">
        <f>VLOOKUP(J512,'LibSets constants'!$A$4:$C$1000,3,FALSE)</f>
        <v>Included in base game</v>
      </c>
    </row>
    <row r="513" spans="1:12" x14ac:dyDescent="0.25">
      <c r="A513" s="12">
        <v>898</v>
      </c>
      <c r="B513" s="5">
        <f>VLOOKUP(A513,'ESO dumped ZoneData'!$A$3:$D$9995,2,FALSE)</f>
        <v>510</v>
      </c>
      <c r="C513" s="5">
        <f>VLOOKUP(A513,'ESO dumped ZoneData'!$A$3:$D$9995,3,FALSE)</f>
        <v>888</v>
      </c>
      <c r="D513" s="3" t="str">
        <f>VLOOKUP(A513,'ESO dumped ZoneData'!$A$3:$D$9995,4,FALSE)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constants'!$A$4:$B$1000,2,FALSE)</f>
        <v>DLC_BASE_GAME</v>
      </c>
      <c r="L513" s="3" t="str">
        <f>VLOOKUP(J513,'LibSets constants'!$A$4:$C$1000,3,FALSE)</f>
        <v>Included in base game</v>
      </c>
    </row>
    <row r="514" spans="1:12" x14ac:dyDescent="0.25">
      <c r="A514" s="12">
        <v>899</v>
      </c>
      <c r="B514" s="5">
        <f>VLOOKUP(A514,'ESO dumped ZoneData'!$A$3:$D$9995,2,FALSE)</f>
        <v>511</v>
      </c>
      <c r="C514" s="5">
        <f>VLOOKUP(A514,'ESO dumped ZoneData'!$A$3:$D$9995,3,FALSE)</f>
        <v>888</v>
      </c>
      <c r="D514" s="3" t="str">
        <f>VLOOKUP(A514,'ESO dumped ZoneData'!$A$3:$D$9995,4,FALSE)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constants'!$A$4:$B$1000,2,FALSE)</f>
        <v>DLC_BASE_GAME</v>
      </c>
      <c r="L514" s="3" t="str">
        <f>VLOOKUP(J514,'LibSets constants'!$A$4:$C$1000,3,FALSE)</f>
        <v>Included in base game</v>
      </c>
    </row>
    <row r="515" spans="1:12" x14ac:dyDescent="0.25">
      <c r="A515" s="12">
        <v>900</v>
      </c>
      <c r="B515" s="5">
        <f>VLOOKUP(A515,'ESO dumped ZoneData'!$A$3:$D$9995,2,FALSE)</f>
        <v>512</v>
      </c>
      <c r="C515" s="5">
        <f>VLOOKUP(A515,'ESO dumped ZoneData'!$A$3:$D$9995,3,FALSE)</f>
        <v>888</v>
      </c>
      <c r="D515" s="3" t="str">
        <f>VLOOKUP(A515,'ESO dumped ZoneData'!$A$3:$D$9995,4,FALSE)</f>
        <v>The Howling Sepulchers</v>
      </c>
      <c r="E515" s="3" t="str">
        <f t="array" ref="E515">IF(OR(EXACT(A515,'ESO Dungeon constants'!$D$3:$D$987)),"X","")</f>
        <v/>
      </c>
      <c r="F515" s="3" t="str">
        <f t="shared" ref="F515:F578" si="32">IF(EXACT(A515,C515),"X","")</f>
        <v/>
      </c>
      <c r="G515" s="3" t="str">
        <f t="shared" ref="G515:G578" si="33">IF(A515&lt;&gt;C515,VLOOKUP(C515,$A$3:$D$9950,4,FALSE),"")</f>
        <v>Craglorn</v>
      </c>
      <c r="H515" s="17">
        <f t="shared" ref="H515:H578" si="34">A515</f>
        <v>900</v>
      </c>
      <c r="I515" s="17">
        <f t="shared" ref="I515:I578" si="35">C515</f>
        <v>888</v>
      </c>
      <c r="J515">
        <v>0</v>
      </c>
      <c r="K515" s="3" t="str">
        <f>VLOOKUP(J515,'LibSets constants'!$A$4:$B$1000,2,FALSE)</f>
        <v>DLC_BASE_GAME</v>
      </c>
      <c r="L515" s="3" t="str">
        <f>VLOOKUP(J515,'LibSets constants'!$A$4:$C$1000,3,FALSE)</f>
        <v>Included in base game</v>
      </c>
    </row>
    <row r="516" spans="1:12" x14ac:dyDescent="0.25">
      <c r="A516" s="12">
        <v>901</v>
      </c>
      <c r="B516" s="5">
        <f>VLOOKUP(A516,'ESO dumped ZoneData'!$A$3:$D$9995,2,FALSE)</f>
        <v>513</v>
      </c>
      <c r="C516" s="5">
        <f>VLOOKUP(A516,'ESO dumped ZoneData'!$A$3:$D$9995,3,FALSE)</f>
        <v>888</v>
      </c>
      <c r="D516" s="3" t="str">
        <f>VLOOKUP(A516,'ESO dumped ZoneData'!$A$3:$D$9995,4,FALSE)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constants'!$A$4:$B$1000,2,FALSE)</f>
        <v>DLC_BASE_GAME</v>
      </c>
      <c r="L516" s="3" t="str">
        <f>VLOOKUP(J516,'LibSets constants'!$A$4:$C$1000,3,FALSE)</f>
        <v>Included in base game</v>
      </c>
    </row>
    <row r="517" spans="1:12" x14ac:dyDescent="0.25">
      <c r="A517" s="12">
        <v>902</v>
      </c>
      <c r="B517" s="5">
        <f>VLOOKUP(A517,'ESO dumped ZoneData'!$A$3:$D$9995,2,FALSE)</f>
        <v>514</v>
      </c>
      <c r="C517" s="5">
        <f>VLOOKUP(A517,'ESO dumped ZoneData'!$A$3:$D$9995,3,FALSE)</f>
        <v>888</v>
      </c>
      <c r="D517" s="3" t="str">
        <f>VLOOKUP(A517,'ESO dumped ZoneData'!$A$3:$D$9995,4,FALSE)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constants'!$A$4:$B$1000,2,FALSE)</f>
        <v>DLC_BASE_GAME</v>
      </c>
      <c r="L517" s="3" t="str">
        <f>VLOOKUP(J517,'LibSets constants'!$A$4:$C$1000,3,FALSE)</f>
        <v>Included in base game</v>
      </c>
    </row>
    <row r="518" spans="1:12" x14ac:dyDescent="0.25">
      <c r="A518" s="12">
        <v>903</v>
      </c>
      <c r="B518" s="5">
        <f>VLOOKUP(A518,'ESO dumped ZoneData'!$A$3:$D$9995,2,FALSE)</f>
        <v>515</v>
      </c>
      <c r="C518" s="5">
        <f>VLOOKUP(A518,'ESO dumped ZoneData'!$A$3:$D$9995,3,FALSE)</f>
        <v>888</v>
      </c>
      <c r="D518" s="3" t="str">
        <f>VLOOKUP(A518,'ESO dumped ZoneData'!$A$3:$D$9995,4,FALSE)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constants'!$A$4:$B$1000,2,FALSE)</f>
        <v>DLC_BASE_GAME</v>
      </c>
      <c r="L518" s="3" t="str">
        <f>VLOOKUP(J518,'LibSets constants'!$A$4:$C$1000,3,FALSE)</f>
        <v>Included in base game</v>
      </c>
    </row>
    <row r="519" spans="1:12" x14ac:dyDescent="0.25">
      <c r="A519" s="12">
        <v>904</v>
      </c>
      <c r="B519" s="5">
        <f>VLOOKUP(A519,'ESO dumped ZoneData'!$A$3:$D$9995,2,FALSE)</f>
        <v>516</v>
      </c>
      <c r="C519" s="5">
        <f>VLOOKUP(A519,'ESO dumped ZoneData'!$A$3:$D$9995,3,FALSE)</f>
        <v>888</v>
      </c>
      <c r="D519" s="44" t="str">
        <f>VLOOKUP(A519,'ESO dumped ZoneData'!$A$3:$D$9995,4,FALSE)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constants'!$A$4:$B$1000,2,FALSE)</f>
        <v>DLC_BASE_GAME</v>
      </c>
      <c r="L519" s="3" t="str">
        <f>VLOOKUP(J519,'LibSets constants'!$A$4:$C$1000,3,FALSE)</f>
        <v>Included in base game</v>
      </c>
    </row>
    <row r="520" spans="1:12" x14ac:dyDescent="0.25">
      <c r="A520" s="12">
        <v>905</v>
      </c>
      <c r="B520" s="5">
        <f>VLOOKUP(A520,'ESO dumped ZoneData'!$A$3:$D$9995,2,FALSE)</f>
        <v>517</v>
      </c>
      <c r="C520" s="5">
        <f>VLOOKUP(A520,'ESO dumped ZoneData'!$A$3:$D$9995,3,FALSE)</f>
        <v>888</v>
      </c>
      <c r="D520" s="3" t="str">
        <f>VLOOKUP(A520,'ESO dumped ZoneData'!$A$3:$D$9995,4,FALSE)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constants'!$A$4:$B$1000,2,FALSE)</f>
        <v>DLC_BASE_GAME</v>
      </c>
      <c r="L520" s="3" t="str">
        <f>VLOOKUP(J520,'LibSets constants'!$A$4:$C$1000,3,FALSE)</f>
        <v>Included in base game</v>
      </c>
    </row>
    <row r="521" spans="1:12" x14ac:dyDescent="0.25">
      <c r="A521" s="12">
        <v>906</v>
      </c>
      <c r="B521" s="5">
        <f>VLOOKUP(A521,'ESO dumped ZoneData'!$A$3:$D$9995,2,FALSE)</f>
        <v>518</v>
      </c>
      <c r="C521" s="5">
        <f>VLOOKUP(A521,'ESO dumped ZoneData'!$A$3:$D$9995,3,FALSE)</f>
        <v>888</v>
      </c>
      <c r="D521" s="3" t="str">
        <f>VLOOKUP(A521,'ESO dumped ZoneData'!$A$3:$D$9995,4,FALSE)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constants'!$A$4:$B$1000,2,FALSE)</f>
        <v>DLC_BASE_GAME</v>
      </c>
      <c r="L521" s="3" t="str">
        <f>VLOOKUP(J521,'LibSets constants'!$A$4:$C$1000,3,FALSE)</f>
        <v>Included in base game</v>
      </c>
    </row>
    <row r="522" spans="1:12" x14ac:dyDescent="0.25">
      <c r="A522" s="12">
        <v>907</v>
      </c>
      <c r="B522" s="5">
        <f>VLOOKUP(A522,'ESO dumped ZoneData'!$A$3:$D$9995,2,FALSE)</f>
        <v>519</v>
      </c>
      <c r="C522" s="5">
        <f>VLOOKUP(A522,'ESO dumped ZoneData'!$A$3:$D$9995,3,FALSE)</f>
        <v>888</v>
      </c>
      <c r="D522" s="3" t="str">
        <f>VLOOKUP(A522,'ESO dumped ZoneData'!$A$3:$D$9995,4,FALSE)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constants'!$A$4:$B$1000,2,FALSE)</f>
        <v>DLC_BASE_GAME</v>
      </c>
      <c r="L522" s="3" t="str">
        <f>VLOOKUP(J522,'LibSets constants'!$A$4:$C$1000,3,FALSE)</f>
        <v>Included in base game</v>
      </c>
    </row>
    <row r="523" spans="1:12" x14ac:dyDescent="0.25">
      <c r="A523" s="12">
        <v>908</v>
      </c>
      <c r="B523" s="5">
        <f>VLOOKUP(A523,'ESO dumped ZoneData'!$A$3:$D$9995,2,FALSE)</f>
        <v>520</v>
      </c>
      <c r="C523" s="5">
        <f>VLOOKUP(A523,'ESO dumped ZoneData'!$A$3:$D$9995,3,FALSE)</f>
        <v>888</v>
      </c>
      <c r="D523" s="3" t="str">
        <f>VLOOKUP(A523,'ESO dumped ZoneData'!$A$3:$D$9995,4,FALSE)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constants'!$A$4:$B$1000,2,FALSE)</f>
        <v>DLC_BASE_GAME</v>
      </c>
      <c r="L523" s="3" t="str">
        <f>VLOOKUP(J523,'LibSets constants'!$A$4:$C$1000,3,FALSE)</f>
        <v>Included in base game</v>
      </c>
    </row>
    <row r="524" spans="1:12" x14ac:dyDescent="0.25">
      <c r="A524" s="12">
        <v>909</v>
      </c>
      <c r="B524" s="5">
        <f>VLOOKUP(A524,'ESO dumped ZoneData'!$A$3:$D$9995,2,FALSE)</f>
        <v>521</v>
      </c>
      <c r="C524" s="5">
        <f>VLOOKUP(A524,'ESO dumped ZoneData'!$A$3:$D$9995,3,FALSE)</f>
        <v>888</v>
      </c>
      <c r="D524" s="3" t="str">
        <f>VLOOKUP(A524,'ESO dumped ZoneData'!$A$3:$D$9995,4,FALSE)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constants'!$A$4:$B$1000,2,FALSE)</f>
        <v>DLC_BASE_GAME</v>
      </c>
      <c r="L524" s="3" t="str">
        <f>VLOOKUP(J524,'LibSets constants'!$A$4:$C$1000,3,FALSE)</f>
        <v>Included in base game</v>
      </c>
    </row>
    <row r="525" spans="1:12" x14ac:dyDescent="0.25">
      <c r="A525" s="12">
        <v>910</v>
      </c>
      <c r="B525" s="5">
        <f>VLOOKUP(A525,'ESO dumped ZoneData'!$A$3:$D$9995,2,FALSE)</f>
        <v>522</v>
      </c>
      <c r="C525" s="5">
        <f>VLOOKUP(A525,'ESO dumped ZoneData'!$A$3:$D$9995,3,FALSE)</f>
        <v>888</v>
      </c>
      <c r="D525" s="3" t="str">
        <f>VLOOKUP(A525,'ESO dumped ZoneData'!$A$3:$D$9995,4,FALSE)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constants'!$A$4:$B$1000,2,FALSE)</f>
        <v>DLC_BASE_GAME</v>
      </c>
      <c r="L525" s="3" t="str">
        <f>VLOOKUP(J525,'LibSets constants'!$A$4:$C$1000,3,FALSE)</f>
        <v>Included in base game</v>
      </c>
    </row>
    <row r="526" spans="1:12" x14ac:dyDescent="0.25">
      <c r="A526" s="12">
        <v>911</v>
      </c>
      <c r="B526" s="5">
        <f>VLOOKUP(A526,'ESO dumped ZoneData'!$A$3:$D$9995,2,FALSE)</f>
        <v>523</v>
      </c>
      <c r="C526" s="5">
        <f>VLOOKUP(A526,'ESO dumped ZoneData'!$A$3:$D$9995,3,FALSE)</f>
        <v>888</v>
      </c>
      <c r="D526" s="3" t="str">
        <f>VLOOKUP(A526,'ESO dumped ZoneData'!$A$3:$D$9995,4,FALSE)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constants'!$A$4:$B$1000,2,FALSE)</f>
        <v>DLC_BASE_GAME</v>
      </c>
      <c r="L526" s="3" t="str">
        <f>VLOOKUP(J526,'LibSets constants'!$A$4:$C$1000,3,FALSE)</f>
        <v>Included in base game</v>
      </c>
    </row>
    <row r="527" spans="1:12" x14ac:dyDescent="0.25">
      <c r="A527" s="12">
        <v>913</v>
      </c>
      <c r="B527" s="5">
        <f>VLOOKUP(A527,'ESO dumped ZoneData'!$A$3:$D$9995,2,FALSE)</f>
        <v>524</v>
      </c>
      <c r="C527" s="5">
        <f>VLOOKUP(A527,'ESO dumped ZoneData'!$A$3:$D$9995,3,FALSE)</f>
        <v>888</v>
      </c>
      <c r="D527" s="3" t="str">
        <f>VLOOKUP(A527,'ESO dumped ZoneData'!$A$3:$D$9995,4,FALSE)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constants'!$A$4:$B$1000,2,FALSE)</f>
        <v>DLC_BASE_GAME</v>
      </c>
      <c r="L527" s="3" t="str">
        <f>VLOOKUP(J527,'LibSets constants'!$A$4:$C$1000,3,FALSE)</f>
        <v>Included in base game</v>
      </c>
    </row>
    <row r="528" spans="1:12" x14ac:dyDescent="0.25">
      <c r="A528" s="12">
        <v>914</v>
      </c>
      <c r="B528" s="5">
        <f>VLOOKUP(A528,'ESO dumped ZoneData'!$A$3:$D$9995,2,FALSE)</f>
        <v>525</v>
      </c>
      <c r="C528" s="5">
        <f>VLOOKUP(A528,'ESO dumped ZoneData'!$A$3:$D$9995,3,FALSE)</f>
        <v>888</v>
      </c>
      <c r="D528" s="3" t="str">
        <f>VLOOKUP(A528,'ESO dumped ZoneData'!$A$3:$D$9995,4,FALSE)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constants'!$A$4:$B$1000,2,FALSE)</f>
        <v>DLC_BASE_GAME</v>
      </c>
      <c r="L528" s="3" t="str">
        <f>VLOOKUP(J528,'LibSets constants'!$A$4:$C$1000,3,FALSE)</f>
        <v>Included in base game</v>
      </c>
    </row>
    <row r="529" spans="1:12" x14ac:dyDescent="0.25">
      <c r="A529" s="12">
        <v>915</v>
      </c>
      <c r="B529" s="5">
        <f>VLOOKUP(A529,'ESO dumped ZoneData'!$A$3:$D$9995,2,FALSE)</f>
        <v>526</v>
      </c>
      <c r="C529" s="5">
        <f>VLOOKUP(A529,'ESO dumped ZoneData'!$A$3:$D$9995,3,FALSE)</f>
        <v>888</v>
      </c>
      <c r="D529" s="3" t="str">
        <f>VLOOKUP(A529,'ESO dumped ZoneData'!$A$3:$D$9995,4,FALSE)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constants'!$A$4:$B$1000,2,FALSE)</f>
        <v>DLC_BASE_GAME</v>
      </c>
      <c r="L529" s="3" t="str">
        <f>VLOOKUP(J529,'LibSets constants'!$A$4:$C$1000,3,FALSE)</f>
        <v>Included in base game</v>
      </c>
    </row>
    <row r="530" spans="1:12" x14ac:dyDescent="0.25">
      <c r="A530" s="12">
        <v>916</v>
      </c>
      <c r="B530" s="5">
        <f>VLOOKUP(A530,'ESO dumped ZoneData'!$A$3:$D$9995,2,FALSE)</f>
        <v>527</v>
      </c>
      <c r="C530" s="5">
        <f>VLOOKUP(A530,'ESO dumped ZoneData'!$A$3:$D$9995,3,FALSE)</f>
        <v>888</v>
      </c>
      <c r="D530" s="3" t="str">
        <f>VLOOKUP(A530,'ESO dumped ZoneData'!$A$3:$D$9995,4,FALSE)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constants'!$A$4:$B$1000,2,FALSE)</f>
        <v>DLC_BASE_GAME</v>
      </c>
      <c r="L530" s="3" t="str">
        <f>VLOOKUP(J530,'LibSets constants'!$A$4:$C$1000,3,FALSE)</f>
        <v>Included in base game</v>
      </c>
    </row>
    <row r="531" spans="1:12" x14ac:dyDescent="0.25">
      <c r="A531" s="12">
        <v>917</v>
      </c>
      <c r="B531" s="5">
        <f>VLOOKUP(A531,'ESO dumped ZoneData'!$A$3:$D$9995,2,FALSE)</f>
        <v>528</v>
      </c>
      <c r="C531" s="5">
        <f>VLOOKUP(A531,'ESO dumped ZoneData'!$A$3:$D$9995,3,FALSE)</f>
        <v>917</v>
      </c>
      <c r="D531" s="44" t="str">
        <f>VLOOKUP(A531,'ESO dumped ZoneData'!$A$3:$D$9995,4,FALSE)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constants'!$A$4:$B$1000,2,FALSE)</f>
        <v>DLC_BASE_GAME</v>
      </c>
      <c r="L531" s="3" t="str">
        <f>VLOOKUP(J531,'LibSets constants'!$A$4:$C$1000,3,FALSE)</f>
        <v>Included in base game</v>
      </c>
    </row>
    <row r="532" spans="1:12" x14ac:dyDescent="0.25">
      <c r="A532" s="5">
        <v>918</v>
      </c>
      <c r="B532" s="5">
        <f>VLOOKUP(A532,'ESO dumped ZoneData'!$A$3:$D$9995,2,FALSE)</f>
        <v>529</v>
      </c>
      <c r="C532" s="5">
        <f>VLOOKUP(A532,'ESO dumped ZoneData'!$A$3:$D$9995,3,FALSE)</f>
        <v>849</v>
      </c>
      <c r="D532" s="3" t="str">
        <f>VLOOKUP(A532,'ESO dumped ZoneData'!$A$3:$D$9995,4,FALSE)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constants'!$A$4:$B$1000,2,FALSE)</f>
        <v>DLC_MORROWIND</v>
      </c>
      <c r="L532" s="3" t="str">
        <f>VLOOKUP(J532,'LibSets constants'!$A$4:$C$1000,3,FALSE)</f>
        <v>Morrowind</v>
      </c>
    </row>
    <row r="533" spans="1:12" x14ac:dyDescent="0.25">
      <c r="A533" s="12">
        <v>919</v>
      </c>
      <c r="B533" s="5">
        <f>VLOOKUP(A533,'ESO dumped ZoneData'!$A$3:$D$9995,2,FALSE)</f>
        <v>530</v>
      </c>
      <c r="C533" s="5">
        <f>VLOOKUP(A533,'ESO dumped ZoneData'!$A$3:$D$9995,3,FALSE)</f>
        <v>849</v>
      </c>
      <c r="D533" s="3" t="str">
        <f>VLOOKUP(A533,'ESO dumped ZoneData'!$A$3:$D$9995,4,FALSE)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constants'!$A$4:$B$1000,2,FALSE)</f>
        <v>DLC_MORROWIND</v>
      </c>
      <c r="L533" s="3" t="str">
        <f>VLOOKUP(J533,'LibSets constants'!$A$4:$C$1000,3,FALSE)</f>
        <v>Morrowind</v>
      </c>
    </row>
    <row r="534" spans="1:12" x14ac:dyDescent="0.25">
      <c r="A534" s="12">
        <v>920</v>
      </c>
      <c r="B534" s="5">
        <f>VLOOKUP(A534,'ESO dumped ZoneData'!$A$3:$D$9995,2,FALSE)</f>
        <v>531</v>
      </c>
      <c r="C534" s="5">
        <f>VLOOKUP(A534,'ESO dumped ZoneData'!$A$3:$D$9995,3,FALSE)</f>
        <v>849</v>
      </c>
      <c r="D534" s="3" t="str">
        <f>VLOOKUP(A534,'ESO dumped ZoneData'!$A$3:$D$9995,4,FALSE)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constants'!$A$4:$B$1000,2,FALSE)</f>
        <v>DLC_MORROWIND</v>
      </c>
      <c r="L534" s="3" t="str">
        <f>VLOOKUP(J534,'LibSets constants'!$A$4:$C$1000,3,FALSE)</f>
        <v>Morrowind</v>
      </c>
    </row>
    <row r="535" spans="1:12" x14ac:dyDescent="0.25">
      <c r="A535" s="12">
        <v>921</v>
      </c>
      <c r="B535" s="5">
        <f>VLOOKUP(A535,'ESO dumped ZoneData'!$A$3:$D$9995,2,FALSE)</f>
        <v>532</v>
      </c>
      <c r="C535" s="5">
        <f>VLOOKUP(A535,'ESO dumped ZoneData'!$A$3:$D$9995,3,FALSE)</f>
        <v>849</v>
      </c>
      <c r="D535" s="3" t="str">
        <f>VLOOKUP(A535,'ESO dumped ZoneData'!$A$3:$D$9995,4,FALSE)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constants'!$A$4:$B$1000,2,FALSE)</f>
        <v>DLC_MORROWIND</v>
      </c>
      <c r="L535" s="3" t="str">
        <f>VLOOKUP(J535,'LibSets constants'!$A$4:$C$1000,3,FALSE)</f>
        <v>Morrowind</v>
      </c>
    </row>
    <row r="536" spans="1:12" x14ac:dyDescent="0.25">
      <c r="A536" s="12">
        <v>922</v>
      </c>
      <c r="B536" s="5">
        <f>VLOOKUP(A536,'ESO dumped ZoneData'!$A$3:$D$9995,2,FALSE)</f>
        <v>533</v>
      </c>
      <c r="C536" s="5">
        <f>VLOOKUP(A536,'ESO dumped ZoneData'!$A$3:$D$9995,3,FALSE)</f>
        <v>849</v>
      </c>
      <c r="D536" s="44" t="str">
        <f>VLOOKUP(A536,'ESO dumped ZoneData'!$A$3:$D$9995,4,FALSE)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constants'!$A$4:$B$1000,2,FALSE)</f>
        <v>DLC_MORROWIND</v>
      </c>
      <c r="L536" s="3" t="str">
        <f>VLOOKUP(J536,'LibSets constants'!$A$4:$C$1000,3,FALSE)</f>
        <v>Morrowind</v>
      </c>
    </row>
    <row r="537" spans="1:12" x14ac:dyDescent="0.25">
      <c r="A537" s="12">
        <v>923</v>
      </c>
      <c r="B537" s="5">
        <f>VLOOKUP(A537,'ESO dumped ZoneData'!$A$3:$D$9995,2,FALSE)</f>
        <v>534</v>
      </c>
      <c r="C537" s="5">
        <f>VLOOKUP(A537,'ESO dumped ZoneData'!$A$3:$D$9995,3,FALSE)</f>
        <v>849</v>
      </c>
      <c r="D537" s="3" t="str">
        <f>VLOOKUP(A537,'ESO dumped ZoneData'!$A$3:$D$9995,4,FALSE)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constants'!$A$4:$B$1000,2,FALSE)</f>
        <v>DLC_MORROWIND</v>
      </c>
      <c r="L537" s="3" t="str">
        <f>VLOOKUP(J537,'LibSets constants'!$A$4:$C$1000,3,FALSE)</f>
        <v>Morrowind</v>
      </c>
    </row>
    <row r="538" spans="1:12" x14ac:dyDescent="0.25">
      <c r="A538" s="12">
        <v>924</v>
      </c>
      <c r="B538" s="5">
        <f>VLOOKUP(A538,'ESO dumped ZoneData'!$A$3:$D$9995,2,FALSE)</f>
        <v>535</v>
      </c>
      <c r="C538" s="5">
        <f>VLOOKUP(A538,'ESO dumped ZoneData'!$A$3:$D$9995,3,FALSE)</f>
        <v>849</v>
      </c>
      <c r="D538" s="3" t="str">
        <f>VLOOKUP(A538,'ESO dumped ZoneData'!$A$3:$D$9995,4,FALSE)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constants'!$A$4:$B$1000,2,FALSE)</f>
        <v>DLC_MORROWIND</v>
      </c>
      <c r="L538" s="3" t="str">
        <f>VLOOKUP(J538,'LibSets constants'!$A$4:$C$1000,3,FALSE)</f>
        <v>Morrowind</v>
      </c>
    </row>
    <row r="539" spans="1:12" x14ac:dyDescent="0.25">
      <c r="A539" s="12">
        <v>925</v>
      </c>
      <c r="B539" s="5">
        <f>VLOOKUP(A539,'ESO dumped ZoneData'!$A$3:$D$9995,2,FALSE)</f>
        <v>536</v>
      </c>
      <c r="C539" s="5">
        <f>VLOOKUP(A539,'ESO dumped ZoneData'!$A$3:$D$9995,3,FALSE)</f>
        <v>849</v>
      </c>
      <c r="D539" s="3" t="str">
        <f>VLOOKUP(A539,'ESO dumped ZoneData'!$A$3:$D$9995,4,FALSE)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constants'!$A$4:$B$1000,2,FALSE)</f>
        <v>DLC_MORROWIND</v>
      </c>
      <c r="L539" s="3" t="str">
        <f>VLOOKUP(J539,'LibSets constants'!$A$4:$C$1000,3,FALSE)</f>
        <v>Morrowind</v>
      </c>
    </row>
    <row r="540" spans="1:12" x14ac:dyDescent="0.25">
      <c r="A540" s="12">
        <v>926</v>
      </c>
      <c r="B540" s="5">
        <f>VLOOKUP(A540,'ESO dumped ZoneData'!$A$3:$D$9995,2,FALSE)</f>
        <v>537</v>
      </c>
      <c r="C540" s="5">
        <f>VLOOKUP(A540,'ESO dumped ZoneData'!$A$3:$D$9995,3,FALSE)</f>
        <v>849</v>
      </c>
      <c r="D540" s="3" t="str">
        <f>VLOOKUP(A540,'ESO dumped ZoneData'!$A$3:$D$9995,4,FALSE)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constants'!$A$4:$B$1000,2,FALSE)</f>
        <v>DLC_MORROWIND</v>
      </c>
      <c r="L540" s="3" t="str">
        <f>VLOOKUP(J540,'LibSets constants'!$A$4:$C$1000,3,FALSE)</f>
        <v>Morrowind</v>
      </c>
    </row>
    <row r="541" spans="1:12" x14ac:dyDescent="0.25">
      <c r="A541" s="12">
        <v>927</v>
      </c>
      <c r="B541" s="5">
        <f>VLOOKUP(A541,'ESO dumped ZoneData'!$A$3:$D$9995,2,FALSE)</f>
        <v>538</v>
      </c>
      <c r="C541" s="5">
        <f>VLOOKUP(A541,'ESO dumped ZoneData'!$A$3:$D$9995,3,FALSE)</f>
        <v>849</v>
      </c>
      <c r="D541" s="3" t="str">
        <f>VLOOKUP(A541,'ESO dumped ZoneData'!$A$3:$D$9995,4,FALSE)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constants'!$A$4:$B$1000,2,FALSE)</f>
        <v>DLC_MORROWIND</v>
      </c>
      <c r="L541" s="3" t="str">
        <f>VLOOKUP(J541,'LibSets constants'!$A$4:$C$1000,3,FALSE)</f>
        <v>Morrowind</v>
      </c>
    </row>
    <row r="542" spans="1:12" x14ac:dyDescent="0.25">
      <c r="A542" s="12">
        <v>928</v>
      </c>
      <c r="B542" s="5">
        <f>VLOOKUP(A542,'ESO dumped ZoneData'!$A$3:$D$9995,2,FALSE)</f>
        <v>539</v>
      </c>
      <c r="C542" s="5">
        <f>VLOOKUP(A542,'ESO dumped ZoneData'!$A$3:$D$9995,3,FALSE)</f>
        <v>849</v>
      </c>
      <c r="D542" s="44" t="str">
        <f>VLOOKUP(A542,'ESO dumped ZoneData'!$A$3:$D$9995,4,FALSE)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constants'!$A$4:$B$1000,2,FALSE)</f>
        <v>DLC_MORROWIND</v>
      </c>
      <c r="L542" s="3" t="str">
        <f>VLOOKUP(J542,'LibSets constants'!$A$4:$C$1000,3,FALSE)</f>
        <v>Morrowind</v>
      </c>
    </row>
    <row r="543" spans="1:12" x14ac:dyDescent="0.25">
      <c r="A543" s="12">
        <v>929</v>
      </c>
      <c r="B543" s="5">
        <f>VLOOKUP(A543,'ESO dumped ZoneData'!$A$3:$D$9995,2,FALSE)</f>
        <v>540</v>
      </c>
      <c r="C543" s="5">
        <f>VLOOKUP(A543,'ESO dumped ZoneData'!$A$3:$D$9995,3,FALSE)</f>
        <v>849</v>
      </c>
      <c r="D543" s="3" t="str">
        <f>VLOOKUP(A543,'ESO dumped ZoneData'!$A$3:$D$9995,4,FALSE)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constants'!$A$4:$B$1000,2,FALSE)</f>
        <v>DLC_MORROWIND</v>
      </c>
      <c r="L543" s="3" t="str">
        <f>VLOOKUP(J543,'LibSets constants'!$A$4:$C$1000,3,FALSE)</f>
        <v>Morrowind</v>
      </c>
    </row>
    <row r="544" spans="1:12" x14ac:dyDescent="0.25">
      <c r="A544" s="12">
        <v>930</v>
      </c>
      <c r="B544" s="5">
        <f>VLOOKUP(A544,'ESO dumped ZoneData'!$A$3:$D$9995,2,FALSE)</f>
        <v>541</v>
      </c>
      <c r="C544" s="5">
        <f>VLOOKUP(A544,'ESO dumped ZoneData'!$A$3:$D$9995,3,FALSE)</f>
        <v>57</v>
      </c>
      <c r="D544" s="3" t="str">
        <f>VLOOKUP(A544,'ESO dumped ZoneData'!$A$3:$D$9995,4,FALSE)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constants'!$A$4:$B$1000,2,FALSE)</f>
        <v>DLC_BASE_GAME</v>
      </c>
      <c r="L544" s="3" t="str">
        <f>VLOOKUP(J544,'LibSets constants'!$A$4:$C$1000,3,FALSE)</f>
        <v>Included in base game</v>
      </c>
    </row>
    <row r="545" spans="1:12" x14ac:dyDescent="0.25">
      <c r="A545" s="12">
        <v>931</v>
      </c>
      <c r="B545" s="5">
        <f>VLOOKUP(A545,'ESO dumped ZoneData'!$A$3:$D$9995,2,FALSE)</f>
        <v>542</v>
      </c>
      <c r="C545" s="5">
        <f>VLOOKUP(A545,'ESO dumped ZoneData'!$A$3:$D$9995,3,FALSE)</f>
        <v>383</v>
      </c>
      <c r="D545" s="3" t="str">
        <f>VLOOKUP(A545,'ESO dumped ZoneData'!$A$3:$D$9995,4,FALSE)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constants'!$A$4:$B$1000,2,FALSE)</f>
        <v>DLC_BASE_GAME</v>
      </c>
      <c r="L545" s="3" t="str">
        <f>VLOOKUP(J545,'LibSets constants'!$A$4:$C$1000,3,FALSE)</f>
        <v>Included in base game</v>
      </c>
    </row>
    <row r="546" spans="1:12" x14ac:dyDescent="0.25">
      <c r="A546" s="12">
        <v>932</v>
      </c>
      <c r="B546" s="5">
        <f>VLOOKUP(A546,'ESO dumped ZoneData'!$A$3:$D$9995,2,FALSE)</f>
        <v>543</v>
      </c>
      <c r="C546" s="5">
        <f>VLOOKUP(A546,'ESO dumped ZoneData'!$A$3:$D$9995,3,FALSE)</f>
        <v>20</v>
      </c>
      <c r="D546" s="3" t="str">
        <f>VLOOKUP(A546,'ESO dumped ZoneData'!$A$3:$D$9995,4,FALSE)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constants'!$A$4:$B$1000,2,FALSE)</f>
        <v>DLC_BASE_GAME</v>
      </c>
      <c r="L546" s="3" t="str">
        <f>VLOOKUP(J546,'LibSets constants'!$A$4:$C$1000,3,FALSE)</f>
        <v>Included in base game</v>
      </c>
    </row>
    <row r="547" spans="1:12" x14ac:dyDescent="0.25">
      <c r="A547" s="12">
        <v>933</v>
      </c>
      <c r="B547" s="5">
        <f>VLOOKUP(A547,'ESO dumped ZoneData'!$A$3:$D$9995,2,FALSE)</f>
        <v>544</v>
      </c>
      <c r="C547" s="5">
        <f>VLOOKUP(A547,'ESO dumped ZoneData'!$A$3:$D$9995,3,FALSE)</f>
        <v>19</v>
      </c>
      <c r="D547" s="44" t="str">
        <f>VLOOKUP(A547,'ESO dumped ZoneData'!$A$3:$D$9995,4,FALSE)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constants'!$A$4:$B$1000,2,FALSE)</f>
        <v>DLC_BASE_GAME</v>
      </c>
      <c r="L547" s="3" t="str">
        <f>VLOOKUP(J547,'LibSets constants'!$A$4:$C$1000,3,FALSE)</f>
        <v>Included in base game</v>
      </c>
    </row>
    <row r="548" spans="1:12" x14ac:dyDescent="0.25">
      <c r="A548" s="12">
        <v>934</v>
      </c>
      <c r="B548" s="5">
        <f>VLOOKUP(A548,'ESO dumped ZoneData'!$A$3:$D$9995,2,FALSE)</f>
        <v>545</v>
      </c>
      <c r="C548" s="5">
        <f>VLOOKUP(A548,'ESO dumped ZoneData'!$A$3:$D$9995,3,FALSE)</f>
        <v>41</v>
      </c>
      <c r="D548" s="3" t="str">
        <f>VLOOKUP(A548,'ESO dumped ZoneData'!$A$3:$D$9995,4,FALSE)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constants'!$A$4:$B$1000,2,FALSE)</f>
        <v>DLC_BASE_GAME</v>
      </c>
      <c r="L548" s="3" t="str">
        <f>VLOOKUP(J548,'LibSets constants'!$A$4:$C$1000,3,FALSE)</f>
        <v>Included in base game</v>
      </c>
    </row>
    <row r="549" spans="1:12" x14ac:dyDescent="0.25">
      <c r="A549" s="12">
        <v>935</v>
      </c>
      <c r="B549" s="5">
        <f>VLOOKUP(A549,'ESO dumped ZoneData'!$A$3:$D$9995,2,FALSE)</f>
        <v>546</v>
      </c>
      <c r="C549" s="5">
        <f>VLOOKUP(A549,'ESO dumped ZoneData'!$A$3:$D$9995,3,FALSE)</f>
        <v>381</v>
      </c>
      <c r="D549" s="3" t="str">
        <f>VLOOKUP(A549,'ESO dumped ZoneData'!$A$3:$D$9995,4,FALSE)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constants'!$A$4:$B$1000,2,FALSE)</f>
        <v>DLC_BASE_GAME</v>
      </c>
      <c r="L549" s="3" t="str">
        <f>VLOOKUP(J549,'LibSets constants'!$A$4:$C$1000,3,FALSE)</f>
        <v>Included in base game</v>
      </c>
    </row>
    <row r="550" spans="1:12" x14ac:dyDescent="0.25">
      <c r="A550" s="12">
        <v>936</v>
      </c>
      <c r="B550" s="5">
        <f>VLOOKUP(A550,'ESO dumped ZoneData'!$A$3:$D$9995,2,FALSE)</f>
        <v>547</v>
      </c>
      <c r="C550" s="5">
        <f>VLOOKUP(A550,'ESO dumped ZoneData'!$A$3:$D$9995,3,FALSE)</f>
        <v>3</v>
      </c>
      <c r="D550" s="3" t="str">
        <f>VLOOKUP(A550,'ESO dumped ZoneData'!$A$3:$D$9995,4,FALSE)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constants'!$A$4:$B$1000,2,FALSE)</f>
        <v>DLC_BASE_GAME</v>
      </c>
      <c r="L550" s="3" t="str">
        <f>VLOOKUP(J550,'LibSets constants'!$A$4:$C$1000,3,FALSE)</f>
        <v>Included in base game</v>
      </c>
    </row>
    <row r="551" spans="1:12" x14ac:dyDescent="0.25">
      <c r="A551" s="12">
        <v>937</v>
      </c>
      <c r="B551" s="5">
        <f>VLOOKUP(A551,'ESO dumped ZoneData'!$A$3:$D$9995,2,FALSE)</f>
        <v>548</v>
      </c>
      <c r="C551" s="5">
        <f>VLOOKUP(A551,'ESO dumped ZoneData'!$A$3:$D$9995,3,FALSE)</f>
        <v>57</v>
      </c>
      <c r="D551" s="3" t="str">
        <f>VLOOKUP(A551,'ESO dumped ZoneData'!$A$3:$D$9995,4,FALSE)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constants'!$A$4:$B$1000,2,FALSE)</f>
        <v>DLC_BASE_GAME</v>
      </c>
      <c r="L551" s="3" t="str">
        <f>VLOOKUP(J551,'LibSets constants'!$A$4:$C$1000,3,FALSE)</f>
        <v>Included in base game</v>
      </c>
    </row>
    <row r="552" spans="1:12" x14ac:dyDescent="0.25">
      <c r="A552" s="12">
        <v>938</v>
      </c>
      <c r="B552" s="5">
        <f>VLOOKUP(A552,'ESO dumped ZoneData'!$A$3:$D$9995,2,FALSE)</f>
        <v>549</v>
      </c>
      <c r="C552" s="5">
        <f>VLOOKUP(A552,'ESO dumped ZoneData'!$A$3:$D$9995,3,FALSE)</f>
        <v>104</v>
      </c>
      <c r="D552" s="3" t="str">
        <f>VLOOKUP(A552,'ESO dumped ZoneData'!$A$3:$D$9995,4,FALSE)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constants'!$A$4:$B$1000,2,FALSE)</f>
        <v>DLC_BASE_GAME</v>
      </c>
      <c r="L552" s="3" t="str">
        <f>VLOOKUP(J552,'LibSets constants'!$A$4:$C$1000,3,FALSE)</f>
        <v>Included in base game</v>
      </c>
    </row>
    <row r="553" spans="1:12" x14ac:dyDescent="0.25">
      <c r="A553" s="12">
        <v>939</v>
      </c>
      <c r="B553" s="5">
        <f>VLOOKUP(A553,'ESO dumped ZoneData'!$A$3:$D$9995,2,FALSE)</f>
        <v>550</v>
      </c>
      <c r="C553" s="5">
        <f>VLOOKUP(A553,'ESO dumped ZoneData'!$A$3:$D$9995,3,FALSE)</f>
        <v>381</v>
      </c>
      <c r="D553" s="3" t="str">
        <f>VLOOKUP(A553,'ESO dumped ZoneData'!$A$3:$D$9995,4,FALSE)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constants'!$A$4:$B$1000,2,FALSE)</f>
        <v>DLC_BASE_GAME</v>
      </c>
      <c r="L553" s="3" t="str">
        <f>VLOOKUP(J553,'LibSets constants'!$A$4:$C$1000,3,FALSE)</f>
        <v>Included in base game</v>
      </c>
    </row>
    <row r="554" spans="1:12" x14ac:dyDescent="0.25">
      <c r="A554" s="12">
        <v>940</v>
      </c>
      <c r="B554" s="5">
        <f>VLOOKUP(A554,'ESO dumped ZoneData'!$A$3:$D$9995,2,FALSE)</f>
        <v>551</v>
      </c>
      <c r="C554" s="5">
        <f>VLOOKUP(A554,'ESO dumped ZoneData'!$A$3:$D$9995,3,FALSE)</f>
        <v>381</v>
      </c>
      <c r="D554" s="3" t="str">
        <f>VLOOKUP(A554,'ESO dumped ZoneData'!$A$3:$D$9995,4,FALSE)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constants'!$A$4:$B$1000,2,FALSE)</f>
        <v>DLC_BASE_GAME</v>
      </c>
      <c r="L554" s="3" t="str">
        <f>VLOOKUP(J554,'LibSets constants'!$A$4:$C$1000,3,FALSE)</f>
        <v>Included in base game</v>
      </c>
    </row>
    <row r="555" spans="1:12" x14ac:dyDescent="0.25">
      <c r="A555" s="12">
        <v>941</v>
      </c>
      <c r="B555" s="5">
        <f>VLOOKUP(A555,'ESO dumped ZoneData'!$A$3:$D$9995,2,FALSE)</f>
        <v>552</v>
      </c>
      <c r="C555" s="5">
        <f>VLOOKUP(A555,'ESO dumped ZoneData'!$A$3:$D$9995,3,FALSE)</f>
        <v>41</v>
      </c>
      <c r="D555" s="3" t="str">
        <f>VLOOKUP(A555,'ESO dumped ZoneData'!$A$3:$D$9995,4,FALSE)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constants'!$A$4:$B$1000,2,FALSE)</f>
        <v>DLC_BASE_GAME</v>
      </c>
      <c r="L555" s="3" t="str">
        <f>VLOOKUP(J555,'LibSets constants'!$A$4:$C$1000,3,FALSE)</f>
        <v>Included in base game</v>
      </c>
    </row>
    <row r="556" spans="1:12" x14ac:dyDescent="0.25">
      <c r="A556" s="12">
        <v>942</v>
      </c>
      <c r="B556" s="5">
        <f>VLOOKUP(A556,'ESO dumped ZoneData'!$A$3:$D$9995,2,FALSE)</f>
        <v>553</v>
      </c>
      <c r="C556" s="5">
        <f>VLOOKUP(A556,'ESO dumped ZoneData'!$A$3:$D$9995,3,FALSE)</f>
        <v>3</v>
      </c>
      <c r="D556" s="3" t="str">
        <f>VLOOKUP(A556,'ESO dumped ZoneData'!$A$3:$D$9995,4,FALSE)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constants'!$A$4:$B$1000,2,FALSE)</f>
        <v>DLC_BASE_GAME</v>
      </c>
      <c r="L556" s="3" t="str">
        <f>VLOOKUP(J556,'LibSets constants'!$A$4:$C$1000,3,FALSE)</f>
        <v>Included in base game</v>
      </c>
    </row>
    <row r="557" spans="1:12" x14ac:dyDescent="0.25">
      <c r="A557" s="12">
        <v>943</v>
      </c>
      <c r="B557" s="5">
        <f>VLOOKUP(A557,'ESO dumped ZoneData'!$A$3:$D$9995,2,FALSE)</f>
        <v>554</v>
      </c>
      <c r="C557" s="5">
        <f>VLOOKUP(A557,'ESO dumped ZoneData'!$A$3:$D$9995,3,FALSE)</f>
        <v>3</v>
      </c>
      <c r="D557" s="3" t="str">
        <f>VLOOKUP(A557,'ESO dumped ZoneData'!$A$3:$D$9995,4,FALSE)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constants'!$A$4:$B$1000,2,FALSE)</f>
        <v>DLC_BASE_GAME</v>
      </c>
      <c r="L557" s="3" t="str">
        <f>VLOOKUP(J557,'LibSets constants'!$A$4:$C$1000,3,FALSE)</f>
        <v>Included in base game</v>
      </c>
    </row>
    <row r="558" spans="1:12" x14ac:dyDescent="0.25">
      <c r="A558" s="12">
        <v>944</v>
      </c>
      <c r="B558" s="5">
        <f>VLOOKUP(A558,'ESO dumped ZoneData'!$A$3:$D$9995,2,FALSE)</f>
        <v>555</v>
      </c>
      <c r="C558" s="5">
        <f>VLOOKUP(A558,'ESO dumped ZoneData'!$A$3:$D$9995,3,FALSE)</f>
        <v>382</v>
      </c>
      <c r="D558" s="3" t="str">
        <f>VLOOKUP(A558,'ESO dumped ZoneData'!$A$3:$D$9995,4,FALSE)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constants'!$A$4:$B$1000,2,FALSE)</f>
        <v>DLC_BASE_GAME</v>
      </c>
      <c r="L558" s="3" t="str">
        <f>VLOOKUP(J558,'LibSets constants'!$A$4:$C$1000,3,FALSE)</f>
        <v>Included in base game</v>
      </c>
    </row>
    <row r="559" spans="1:12" x14ac:dyDescent="0.25">
      <c r="A559" s="12">
        <v>945</v>
      </c>
      <c r="B559" s="5">
        <f>VLOOKUP(A559,'ESO dumped ZoneData'!$A$3:$D$9995,2,FALSE)</f>
        <v>556</v>
      </c>
      <c r="C559" s="5">
        <f>VLOOKUP(A559,'ESO dumped ZoneData'!$A$3:$D$9995,3,FALSE)</f>
        <v>41</v>
      </c>
      <c r="D559" s="3" t="str">
        <f>VLOOKUP(A559,'ESO dumped ZoneData'!$A$3:$D$9995,4,FALSE)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constants'!$A$4:$B$1000,2,FALSE)</f>
        <v>DLC_BASE_GAME</v>
      </c>
      <c r="L559" s="3" t="str">
        <f>VLOOKUP(J559,'LibSets constants'!$A$4:$C$1000,3,FALSE)</f>
        <v>Included in base game</v>
      </c>
    </row>
    <row r="560" spans="1:12" x14ac:dyDescent="0.25">
      <c r="A560" s="12">
        <v>946</v>
      </c>
      <c r="B560" s="5">
        <f>VLOOKUP(A560,'ESO dumped ZoneData'!$A$3:$D$9995,2,FALSE)</f>
        <v>557</v>
      </c>
      <c r="C560" s="5">
        <f>VLOOKUP(A560,'ESO dumped ZoneData'!$A$3:$D$9995,3,FALSE)</f>
        <v>849</v>
      </c>
      <c r="D560" s="3" t="str">
        <f>VLOOKUP(A560,'ESO dumped ZoneData'!$A$3:$D$9995,4,FALSE)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constants'!$A$4:$B$1000,2,FALSE)</f>
        <v>DLC_MORROWIND</v>
      </c>
      <c r="L560" s="3" t="str">
        <f>VLOOKUP(J560,'LibSets constants'!$A$4:$C$1000,3,FALSE)</f>
        <v>Morrowind</v>
      </c>
    </row>
    <row r="561" spans="1:12" x14ac:dyDescent="0.25">
      <c r="A561" s="12">
        <v>947</v>
      </c>
      <c r="B561" s="5">
        <f>VLOOKUP(A561,'ESO dumped ZoneData'!$A$3:$D$9995,2,FALSE)</f>
        <v>558</v>
      </c>
      <c r="C561" s="5">
        <f>VLOOKUP(A561,'ESO dumped ZoneData'!$A$3:$D$9995,3,FALSE)</f>
        <v>849</v>
      </c>
      <c r="D561" s="3" t="str">
        <f>VLOOKUP(A561,'ESO dumped ZoneData'!$A$3:$D$9995,4,FALSE)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constants'!$A$4:$B$1000,2,FALSE)</f>
        <v>DLC_MORROWIND</v>
      </c>
      <c r="L561" s="3" t="str">
        <f>VLOOKUP(J561,'LibSets constants'!$A$4:$C$1000,3,FALSE)</f>
        <v>Morrowind</v>
      </c>
    </row>
    <row r="562" spans="1:12" x14ac:dyDescent="0.25">
      <c r="A562" s="12">
        <v>948</v>
      </c>
      <c r="B562" s="5">
        <f>VLOOKUP(A562,'ESO dumped ZoneData'!$A$3:$D$9995,2,FALSE)</f>
        <v>559</v>
      </c>
      <c r="C562" s="5">
        <f>VLOOKUP(A562,'ESO dumped ZoneData'!$A$3:$D$9995,3,FALSE)</f>
        <v>849</v>
      </c>
      <c r="D562" s="3" t="str">
        <f>VLOOKUP(A562,'ESO dumped ZoneData'!$A$3:$D$9995,4,FALSE)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constants'!$A$4:$B$1000,2,FALSE)</f>
        <v>DLC_MORROWIND</v>
      </c>
      <c r="L562" s="3" t="str">
        <f>VLOOKUP(J562,'LibSets constants'!$A$4:$C$1000,3,FALSE)</f>
        <v>Morrowind</v>
      </c>
    </row>
    <row r="563" spans="1:12" x14ac:dyDescent="0.25">
      <c r="A563" s="12">
        <v>949</v>
      </c>
      <c r="B563" s="5">
        <f>VLOOKUP(A563,'ESO dumped ZoneData'!$A$3:$D$9995,2,FALSE)</f>
        <v>560</v>
      </c>
      <c r="C563" s="5">
        <f>VLOOKUP(A563,'ESO dumped ZoneData'!$A$3:$D$9995,3,FALSE)</f>
        <v>849</v>
      </c>
      <c r="D563" s="3" t="str">
        <f>VLOOKUP(A563,'ESO dumped ZoneData'!$A$3:$D$9995,4,FALSE)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constants'!$A$4:$B$1000,2,FALSE)</f>
        <v>DLC_MORROWIND</v>
      </c>
      <c r="L563" s="3" t="str">
        <f>VLOOKUP(J563,'LibSets constants'!$A$4:$C$1000,3,FALSE)</f>
        <v>Morrowind</v>
      </c>
    </row>
    <row r="564" spans="1:12" x14ac:dyDescent="0.25">
      <c r="A564" s="12">
        <v>950</v>
      </c>
      <c r="B564" s="5">
        <f>VLOOKUP(A564,'ESO dumped ZoneData'!$A$3:$D$9995,2,FALSE)</f>
        <v>561</v>
      </c>
      <c r="C564" s="5">
        <f>VLOOKUP(A564,'ESO dumped ZoneData'!$A$3:$D$9995,3,FALSE)</f>
        <v>849</v>
      </c>
      <c r="D564" s="44" t="str">
        <f>VLOOKUP(A564,'ESO dumped ZoneData'!$A$3:$D$9995,4,FALSE)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constants'!$A$4:$B$1000,2,FALSE)</f>
        <v>DLC_MORROWIND</v>
      </c>
      <c r="L564" s="3" t="str">
        <f>VLOOKUP(J564,'LibSets constants'!$A$4:$C$1000,3,FALSE)</f>
        <v>Morrowind</v>
      </c>
    </row>
    <row r="565" spans="1:12" x14ac:dyDescent="0.25">
      <c r="A565" s="12">
        <v>951</v>
      </c>
      <c r="B565" s="5">
        <f>VLOOKUP(A565,'ESO dumped ZoneData'!$A$3:$D$9995,2,FALSE)</f>
        <v>562</v>
      </c>
      <c r="C565" s="5">
        <f>VLOOKUP(A565,'ESO dumped ZoneData'!$A$3:$D$9995,3,FALSE)</f>
        <v>849</v>
      </c>
      <c r="D565" s="3" t="str">
        <f>VLOOKUP(A565,'ESO dumped ZoneData'!$A$3:$D$9995,4,FALSE)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constants'!$A$4:$B$1000,2,FALSE)</f>
        <v>DLC_MORROWIND</v>
      </c>
      <c r="L565" s="3" t="str">
        <f>VLOOKUP(J565,'LibSets constants'!$A$4:$C$1000,3,FALSE)</f>
        <v>Morrowind</v>
      </c>
    </row>
    <row r="566" spans="1:12" x14ac:dyDescent="0.25">
      <c r="A566" s="12">
        <v>952</v>
      </c>
      <c r="B566" s="5">
        <f>VLOOKUP(A566,'ESO dumped ZoneData'!$A$3:$D$9995,2,FALSE)</f>
        <v>563</v>
      </c>
      <c r="C566" s="5">
        <f>VLOOKUP(A566,'ESO dumped ZoneData'!$A$3:$D$9995,3,FALSE)</f>
        <v>849</v>
      </c>
      <c r="D566" s="3" t="str">
        <f>VLOOKUP(A566,'ESO dumped ZoneData'!$A$3:$D$9995,4,FALSE)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constants'!$A$4:$B$1000,2,FALSE)</f>
        <v>DLC_MORROWIND</v>
      </c>
      <c r="L566" s="3" t="str">
        <f>VLOOKUP(J566,'LibSets constants'!$A$4:$C$1000,3,FALSE)</f>
        <v>Morrowind</v>
      </c>
    </row>
    <row r="567" spans="1:12" x14ac:dyDescent="0.25">
      <c r="A567" s="12">
        <v>953</v>
      </c>
      <c r="B567" s="5">
        <f>VLOOKUP(A567,'ESO dumped ZoneData'!$A$3:$D$9995,2,FALSE)</f>
        <v>564</v>
      </c>
      <c r="C567" s="5">
        <f>VLOOKUP(A567,'ESO dumped ZoneData'!$A$3:$D$9995,3,FALSE)</f>
        <v>849</v>
      </c>
      <c r="D567" s="3" t="str">
        <f>VLOOKUP(A567,'ESO dumped ZoneData'!$A$3:$D$9995,4,FALSE)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constants'!$A$4:$B$1000,2,FALSE)</f>
        <v>DLC_MORROWIND</v>
      </c>
      <c r="L567" s="3" t="str">
        <f>VLOOKUP(J567,'LibSets constants'!$A$4:$C$1000,3,FALSE)</f>
        <v>Morrowind</v>
      </c>
    </row>
    <row r="568" spans="1:12" x14ac:dyDescent="0.25">
      <c r="A568" s="12">
        <v>954</v>
      </c>
      <c r="B568" s="5">
        <f>VLOOKUP(A568,'ESO dumped ZoneData'!$A$3:$D$9995,2,FALSE)</f>
        <v>565</v>
      </c>
      <c r="C568" s="5">
        <f>VLOOKUP(A568,'ESO dumped ZoneData'!$A$3:$D$9995,3,FALSE)</f>
        <v>849</v>
      </c>
      <c r="D568" s="3" t="str">
        <f>VLOOKUP(A568,'ESO dumped ZoneData'!$A$3:$D$9995,4,FALSE)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constants'!$A$4:$B$1000,2,FALSE)</f>
        <v>DLC_MORROWIND</v>
      </c>
      <c r="L568" s="3" t="str">
        <f>VLOOKUP(J568,'LibSets constants'!$A$4:$C$1000,3,FALSE)</f>
        <v>Morrowind</v>
      </c>
    </row>
    <row r="569" spans="1:12" x14ac:dyDescent="0.25">
      <c r="A569" s="12">
        <v>955</v>
      </c>
      <c r="B569" s="5">
        <f>VLOOKUP(A569,'ESO dumped ZoneData'!$A$3:$D$9995,2,FALSE)</f>
        <v>566</v>
      </c>
      <c r="C569" s="5">
        <f>VLOOKUP(A569,'ESO dumped ZoneData'!$A$3:$D$9995,3,FALSE)</f>
        <v>849</v>
      </c>
      <c r="D569" s="3" t="str">
        <f>VLOOKUP(A569,'ESO dumped ZoneData'!$A$3:$D$9995,4,FALSE)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constants'!$A$4:$B$1000,2,FALSE)</f>
        <v>DLC_MORROWIND</v>
      </c>
      <c r="L569" s="3" t="str">
        <f>VLOOKUP(J569,'LibSets constants'!$A$4:$C$1000,3,FALSE)</f>
        <v>Morrowind</v>
      </c>
    </row>
    <row r="570" spans="1:12" x14ac:dyDescent="0.25">
      <c r="A570" s="12">
        <v>956</v>
      </c>
      <c r="B570" s="5">
        <f>VLOOKUP(A570,'ESO dumped ZoneData'!$A$3:$D$9995,2,FALSE)</f>
        <v>567</v>
      </c>
      <c r="C570" s="5">
        <f>VLOOKUP(A570,'ESO dumped ZoneData'!$A$3:$D$9995,3,FALSE)</f>
        <v>849</v>
      </c>
      <c r="D570" s="3" t="str">
        <f>VLOOKUP(A570,'ESO dumped ZoneData'!$A$3:$D$9995,4,FALSE)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constants'!$A$4:$B$1000,2,FALSE)</f>
        <v>DLC_MORROWIND</v>
      </c>
      <c r="L570" s="3" t="str">
        <f>VLOOKUP(J570,'LibSets constants'!$A$4:$C$1000,3,FALSE)</f>
        <v>Morrowind</v>
      </c>
    </row>
    <row r="571" spans="1:12" x14ac:dyDescent="0.25">
      <c r="A571" s="12">
        <v>957</v>
      </c>
      <c r="B571" s="5">
        <f>VLOOKUP(A571,'ESO dumped ZoneData'!$A$3:$D$9995,2,FALSE)</f>
        <v>568</v>
      </c>
      <c r="C571" s="5">
        <f>VLOOKUP(A571,'ESO dumped ZoneData'!$A$3:$D$9995,3,FALSE)</f>
        <v>849</v>
      </c>
      <c r="D571" s="3" t="str">
        <f>VLOOKUP(A571,'ESO dumped ZoneData'!$A$3:$D$9995,4,FALSE)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constants'!$A$4:$B$1000,2,FALSE)</f>
        <v>DLC_MORROWIND</v>
      </c>
      <c r="L571" s="3" t="str">
        <f>VLOOKUP(J571,'LibSets constants'!$A$4:$C$1000,3,FALSE)</f>
        <v>Morrowind</v>
      </c>
    </row>
    <row r="572" spans="1:12" x14ac:dyDescent="0.25">
      <c r="A572" s="12">
        <v>958</v>
      </c>
      <c r="B572" s="5">
        <f>VLOOKUP(A572,'ESO dumped ZoneData'!$A$3:$D$9995,2,FALSE)</f>
        <v>569</v>
      </c>
      <c r="C572" s="5">
        <f>VLOOKUP(A572,'ESO dumped ZoneData'!$A$3:$D$9995,3,FALSE)</f>
        <v>849</v>
      </c>
      <c r="D572" s="3" t="str">
        <f>VLOOKUP(A572,'ESO dumped ZoneData'!$A$3:$D$9995,4,FALSE)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constants'!$A$4:$B$1000,2,FALSE)</f>
        <v>DLC_MORROWIND</v>
      </c>
      <c r="L572" s="3" t="str">
        <f>VLOOKUP(J572,'LibSets constants'!$A$4:$C$1000,3,FALSE)</f>
        <v>Morrowind</v>
      </c>
    </row>
    <row r="573" spans="1:12" x14ac:dyDescent="0.25">
      <c r="A573" s="12">
        <v>959</v>
      </c>
      <c r="B573" s="5">
        <f>VLOOKUP(A573,'ESO dumped ZoneData'!$A$3:$D$9995,2,FALSE)</f>
        <v>570</v>
      </c>
      <c r="C573" s="5">
        <f>VLOOKUP(A573,'ESO dumped ZoneData'!$A$3:$D$9995,3,FALSE)</f>
        <v>849</v>
      </c>
      <c r="D573" s="3" t="str">
        <f>VLOOKUP(A573,'ESO dumped ZoneData'!$A$3:$D$9995,4,FALSE)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constants'!$A$4:$B$1000,2,FALSE)</f>
        <v>DLC_MORROWIND</v>
      </c>
      <c r="L573" s="3" t="str">
        <f>VLOOKUP(J573,'LibSets constants'!$A$4:$C$1000,3,FALSE)</f>
        <v>Morrowind</v>
      </c>
    </row>
    <row r="574" spans="1:12" x14ac:dyDescent="0.25">
      <c r="A574" s="12">
        <v>960</v>
      </c>
      <c r="B574" s="5">
        <f>VLOOKUP(A574,'ESO dumped ZoneData'!$A$3:$D$9995,2,FALSE)</f>
        <v>571</v>
      </c>
      <c r="C574" s="5">
        <f>VLOOKUP(A574,'ESO dumped ZoneData'!$A$3:$D$9995,3,FALSE)</f>
        <v>849</v>
      </c>
      <c r="D574" s="3" t="str">
        <f>VLOOKUP(A574,'ESO dumped ZoneData'!$A$3:$D$9995,4,FALSE)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constants'!$A$4:$B$1000,2,FALSE)</f>
        <v>DLC_MORROWIND</v>
      </c>
      <c r="L574" s="3" t="str">
        <f>VLOOKUP(J574,'LibSets constants'!$A$4:$C$1000,3,FALSE)</f>
        <v>Morrowind</v>
      </c>
    </row>
    <row r="575" spans="1:12" x14ac:dyDescent="0.25">
      <c r="A575" s="12">
        <v>961</v>
      </c>
      <c r="B575" s="5">
        <f>VLOOKUP(A575,'ESO dumped ZoneData'!$A$3:$D$9995,2,FALSE)</f>
        <v>572</v>
      </c>
      <c r="C575" s="5">
        <f>VLOOKUP(A575,'ESO dumped ZoneData'!$A$3:$D$9995,3,FALSE)</f>
        <v>849</v>
      </c>
      <c r="D575" s="3" t="str">
        <f>VLOOKUP(A575,'ESO dumped ZoneData'!$A$3:$D$9995,4,FALSE)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constants'!$A$4:$B$1000,2,FALSE)</f>
        <v>DLC_MORROWIND</v>
      </c>
      <c r="L575" s="3" t="str">
        <f>VLOOKUP(J575,'LibSets constants'!$A$4:$C$1000,3,FALSE)</f>
        <v>Morrowind</v>
      </c>
    </row>
    <row r="576" spans="1:12" x14ac:dyDescent="0.25">
      <c r="A576" s="12">
        <v>962</v>
      </c>
      <c r="B576" s="5">
        <f>VLOOKUP(A576,'ESO dumped ZoneData'!$A$3:$D$9995,2,FALSE)</f>
        <v>573</v>
      </c>
      <c r="C576" s="5">
        <f>VLOOKUP(A576,'ESO dumped ZoneData'!$A$3:$D$9995,3,FALSE)</f>
        <v>849</v>
      </c>
      <c r="D576" s="3" t="str">
        <f>VLOOKUP(A576,'ESO dumped ZoneData'!$A$3:$D$9995,4,FALSE)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constants'!$A$4:$B$1000,2,FALSE)</f>
        <v>DLC_MORROWIND</v>
      </c>
      <c r="L576" s="3" t="str">
        <f>VLOOKUP(J576,'LibSets constants'!$A$4:$C$1000,3,FALSE)</f>
        <v>Morrowind</v>
      </c>
    </row>
    <row r="577" spans="1:12" x14ac:dyDescent="0.25">
      <c r="A577" s="12">
        <v>963</v>
      </c>
      <c r="B577" s="5">
        <f>VLOOKUP(A577,'ESO dumped ZoneData'!$A$3:$D$9995,2,FALSE)</f>
        <v>574</v>
      </c>
      <c r="C577" s="5">
        <f>VLOOKUP(A577,'ESO dumped ZoneData'!$A$3:$D$9995,3,FALSE)</f>
        <v>849</v>
      </c>
      <c r="D577" s="3" t="str">
        <f>VLOOKUP(A577,'ESO dumped ZoneData'!$A$3:$D$9995,4,FALSE)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constants'!$A$4:$B$1000,2,FALSE)</f>
        <v>DLC_MORROWIND</v>
      </c>
      <c r="L577" s="3" t="str">
        <f>VLOOKUP(J577,'LibSets constants'!$A$4:$C$1000,3,FALSE)</f>
        <v>Morrowind</v>
      </c>
    </row>
    <row r="578" spans="1:12" x14ac:dyDescent="0.25">
      <c r="A578" s="12">
        <v>964</v>
      </c>
      <c r="B578" s="5">
        <f>VLOOKUP(A578,'ESO dumped ZoneData'!$A$3:$D$9995,2,FALSE)</f>
        <v>575</v>
      </c>
      <c r="C578" s="5">
        <f>VLOOKUP(A578,'ESO dumped ZoneData'!$A$3:$D$9995,3,FALSE)</f>
        <v>849</v>
      </c>
      <c r="D578" s="3" t="str">
        <f>VLOOKUP(A578,'ESO dumped ZoneData'!$A$3:$D$9995,4,FALSE)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constants'!$A$4:$B$1000,2,FALSE)</f>
        <v>DLC_MORROWIND</v>
      </c>
      <c r="L578" s="3" t="str">
        <f>VLOOKUP(J578,'LibSets constants'!$A$4:$C$1000,3,FALSE)</f>
        <v>Morrowind</v>
      </c>
    </row>
    <row r="579" spans="1:12" x14ac:dyDescent="0.25">
      <c r="A579" s="12">
        <v>965</v>
      </c>
      <c r="B579" s="5">
        <f>VLOOKUP(A579,'ESO dumped ZoneData'!$A$3:$D$9995,2,FALSE)</f>
        <v>576</v>
      </c>
      <c r="C579" s="5">
        <f>VLOOKUP(A579,'ESO dumped ZoneData'!$A$3:$D$9995,3,FALSE)</f>
        <v>849</v>
      </c>
      <c r="D579" s="3" t="str">
        <f>VLOOKUP(A579,'ESO dumped ZoneData'!$A$3:$D$9995,4,FALSE)</f>
        <v>Skar</v>
      </c>
      <c r="E579" s="3" t="str">
        <f t="array" ref="E579">IF(OR(EXACT(A579,'ESO Dungeon constants'!$D$3:$D$987)),"X","")</f>
        <v/>
      </c>
      <c r="F579" s="3" t="str">
        <f t="shared" ref="F579:F642" si="36">IF(EXACT(A579,C579),"X","")</f>
        <v/>
      </c>
      <c r="G579" s="3" t="str">
        <f t="shared" ref="G579:G642" si="37">IF(A579&lt;&gt;C579,VLOOKUP(C579,$A$3:$D$9950,4,FALSE),"")</f>
        <v>Vvardenfell</v>
      </c>
      <c r="H579" s="17">
        <f t="shared" ref="H579:H642" si="38">A579</f>
        <v>965</v>
      </c>
      <c r="I579" s="17">
        <f t="shared" ref="I579:I642" si="39">C579</f>
        <v>849</v>
      </c>
      <c r="J579">
        <v>6</v>
      </c>
      <c r="K579" s="3" t="str">
        <f>VLOOKUP(J579,'LibSets constants'!$A$4:$B$1000,2,FALSE)</f>
        <v>DLC_MORROWIND</v>
      </c>
      <c r="L579" s="3" t="str">
        <f>VLOOKUP(J579,'LibSets constants'!$A$4:$C$1000,3,FALSE)</f>
        <v>Morrowind</v>
      </c>
    </row>
    <row r="580" spans="1:12" x14ac:dyDescent="0.25">
      <c r="A580" s="12">
        <v>966</v>
      </c>
      <c r="B580" s="5">
        <f>VLOOKUP(A580,'ESO dumped ZoneData'!$A$3:$D$9995,2,FALSE)</f>
        <v>577</v>
      </c>
      <c r="C580" s="5">
        <f>VLOOKUP(A580,'ESO dumped ZoneData'!$A$3:$D$9995,3,FALSE)</f>
        <v>849</v>
      </c>
      <c r="D580" s="3" t="str">
        <f>VLOOKUP(A580,'ESO dumped ZoneData'!$A$3:$D$9995,4,FALSE)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constants'!$A$4:$B$1000,2,FALSE)</f>
        <v>DLC_MORROWIND</v>
      </c>
      <c r="L580" s="3" t="str">
        <f>VLOOKUP(J580,'LibSets constants'!$A$4:$C$1000,3,FALSE)</f>
        <v>Morrowind</v>
      </c>
    </row>
    <row r="581" spans="1:12" x14ac:dyDescent="0.25">
      <c r="A581" s="12">
        <v>967</v>
      </c>
      <c r="B581" s="5">
        <f>VLOOKUP(A581,'ESO dumped ZoneData'!$A$3:$D$9995,2,FALSE)</f>
        <v>578</v>
      </c>
      <c r="C581" s="5">
        <f>VLOOKUP(A581,'ESO dumped ZoneData'!$A$3:$D$9995,3,FALSE)</f>
        <v>849</v>
      </c>
      <c r="D581" s="3" t="str">
        <f>VLOOKUP(A581,'ESO dumped ZoneData'!$A$3:$D$9995,4,FALSE)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constants'!$A$4:$B$1000,2,FALSE)</f>
        <v>DLC_MORROWIND</v>
      </c>
      <c r="L581" s="3" t="str">
        <f>VLOOKUP(J581,'LibSets constants'!$A$4:$C$1000,3,FALSE)</f>
        <v>Morrowind</v>
      </c>
    </row>
    <row r="582" spans="1:12" x14ac:dyDescent="0.25">
      <c r="A582" s="12">
        <v>968</v>
      </c>
      <c r="B582" s="5">
        <f>VLOOKUP(A582,'ESO dumped ZoneData'!$A$3:$D$9995,2,FALSE)</f>
        <v>579</v>
      </c>
      <c r="C582" s="5">
        <f>VLOOKUP(A582,'ESO dumped ZoneData'!$A$3:$D$9995,3,FALSE)</f>
        <v>849</v>
      </c>
      <c r="D582" s="3" t="str">
        <f>VLOOKUP(A582,'ESO dumped ZoneData'!$A$3:$D$9995,4,FALSE)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constants'!$A$4:$B$1000,2,FALSE)</f>
        <v>DLC_MORROWIND</v>
      </c>
      <c r="L582" s="3" t="str">
        <f>VLOOKUP(J582,'LibSets constants'!$A$4:$C$1000,3,FALSE)</f>
        <v>Morrowind</v>
      </c>
    </row>
    <row r="583" spans="1:12" x14ac:dyDescent="0.25">
      <c r="A583" s="12">
        <v>969</v>
      </c>
      <c r="B583" s="5">
        <f>VLOOKUP(A583,'ESO dumped ZoneData'!$A$3:$D$9995,2,FALSE)</f>
        <v>580</v>
      </c>
      <c r="C583" s="5">
        <f>VLOOKUP(A583,'ESO dumped ZoneData'!$A$3:$D$9995,3,FALSE)</f>
        <v>849</v>
      </c>
      <c r="D583" s="3" t="str">
        <f>VLOOKUP(A583,'ESO dumped ZoneData'!$A$3:$D$9995,4,FALSE)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constants'!$A$4:$B$1000,2,FALSE)</f>
        <v>DLC_MORROWIND</v>
      </c>
      <c r="L583" s="3" t="str">
        <f>VLOOKUP(J583,'LibSets constants'!$A$4:$C$1000,3,FALSE)</f>
        <v>Morrowind</v>
      </c>
    </row>
    <row r="584" spans="1:12" x14ac:dyDescent="0.25">
      <c r="A584" s="12">
        <v>970</v>
      </c>
      <c r="B584" s="5">
        <f>VLOOKUP(A584,'ESO dumped ZoneData'!$A$3:$D$9995,2,FALSE)</f>
        <v>581</v>
      </c>
      <c r="C584" s="5">
        <f>VLOOKUP(A584,'ESO dumped ZoneData'!$A$3:$D$9995,3,FALSE)</f>
        <v>849</v>
      </c>
      <c r="D584" s="3" t="str">
        <f>VLOOKUP(A584,'ESO dumped ZoneData'!$A$3:$D$9995,4,FALSE)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constants'!$A$4:$B$1000,2,FALSE)</f>
        <v>DLC_MORROWIND</v>
      </c>
      <c r="L584" s="3" t="str">
        <f>VLOOKUP(J584,'LibSets constants'!$A$4:$C$1000,3,FALSE)</f>
        <v>Morrowind</v>
      </c>
    </row>
    <row r="585" spans="1:12" x14ac:dyDescent="0.25">
      <c r="A585" s="12">
        <v>971</v>
      </c>
      <c r="B585" s="5">
        <f>VLOOKUP(A585,'ESO dumped ZoneData'!$A$3:$D$9995,2,FALSE)</f>
        <v>582</v>
      </c>
      <c r="C585" s="5">
        <f>VLOOKUP(A585,'ESO dumped ZoneData'!$A$3:$D$9995,3,FALSE)</f>
        <v>849</v>
      </c>
      <c r="D585" s="3" t="str">
        <f>VLOOKUP(A585,'ESO dumped ZoneData'!$A$3:$D$9995,4,FALSE)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constants'!$A$4:$B$1000,2,FALSE)</f>
        <v>DLC_MORROWIND</v>
      </c>
      <c r="L585" s="3" t="str">
        <f>VLOOKUP(J585,'LibSets constants'!$A$4:$C$1000,3,FALSE)</f>
        <v>Morrowind</v>
      </c>
    </row>
    <row r="586" spans="1:12" x14ac:dyDescent="0.25">
      <c r="A586" s="12">
        <v>972</v>
      </c>
      <c r="B586" s="5">
        <f>VLOOKUP(A586,'ESO dumped ZoneData'!$A$3:$D$9995,2,FALSE)</f>
        <v>583</v>
      </c>
      <c r="C586" s="5">
        <f>VLOOKUP(A586,'ESO dumped ZoneData'!$A$3:$D$9995,3,FALSE)</f>
        <v>849</v>
      </c>
      <c r="D586" s="3" t="str">
        <f>VLOOKUP(A586,'ESO dumped ZoneData'!$A$3:$D$9995,4,FALSE)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constants'!$A$4:$B$1000,2,FALSE)</f>
        <v>DLC_MORROWIND</v>
      </c>
      <c r="L586" s="3" t="str">
        <f>VLOOKUP(J586,'LibSets constants'!$A$4:$C$1000,3,FALSE)</f>
        <v>Morrowind</v>
      </c>
    </row>
    <row r="587" spans="1:12" x14ac:dyDescent="0.25">
      <c r="A587" s="12">
        <v>973</v>
      </c>
      <c r="B587" s="5">
        <f>VLOOKUP(A587,'ESO dumped ZoneData'!$A$3:$D$9995,2,FALSE)</f>
        <v>584</v>
      </c>
      <c r="C587" s="5">
        <f>VLOOKUP(A587,'ESO dumped ZoneData'!$A$3:$D$9995,3,FALSE)</f>
        <v>888</v>
      </c>
      <c r="D587" s="3" t="str">
        <f>VLOOKUP(A587,'ESO dumped ZoneData'!$A$3:$D$9995,4,FALSE)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constants'!$A$4:$B$1000,2,FALSE)</f>
        <v>DLC_BASE_GAME</v>
      </c>
      <c r="L587" s="3" t="str">
        <f>VLOOKUP(J587,'LibSets constants'!$A$4:$C$1000,3,FALSE)</f>
        <v>Included in base game</v>
      </c>
    </row>
    <row r="588" spans="1:12" x14ac:dyDescent="0.25">
      <c r="A588" s="12">
        <v>974</v>
      </c>
      <c r="B588" s="5">
        <f>VLOOKUP(A588,'ESO dumped ZoneData'!$A$3:$D$9995,2,FALSE)</f>
        <v>585</v>
      </c>
      <c r="C588" s="5">
        <f>VLOOKUP(A588,'ESO dumped ZoneData'!$A$3:$D$9995,3,FALSE)</f>
        <v>888</v>
      </c>
      <c r="D588" s="3" t="str">
        <f>VLOOKUP(A588,'ESO dumped ZoneData'!$A$3:$D$9995,4,FALSE)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constants'!$A$4:$B$1000,2,FALSE)</f>
        <v>DLC_BASE_GAME</v>
      </c>
      <c r="L588" s="3" t="str">
        <f>VLOOKUP(J588,'LibSets constants'!$A$4:$C$1000,3,FALSE)</f>
        <v>Included in base game</v>
      </c>
    </row>
    <row r="589" spans="1:12" x14ac:dyDescent="0.25">
      <c r="A589" s="12">
        <v>975</v>
      </c>
      <c r="B589" s="5">
        <f>VLOOKUP(A589,'ESO dumped ZoneData'!$A$3:$D$9995,2,FALSE)</f>
        <v>586</v>
      </c>
      <c r="C589" s="5">
        <f>VLOOKUP(A589,'ESO dumped ZoneData'!$A$3:$D$9995,3,FALSE)</f>
        <v>849</v>
      </c>
      <c r="D589" s="3" t="str">
        <f>VLOOKUP(A589,'ESO dumped ZoneData'!$A$3:$D$9995,4,FALSE)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constants'!$A$4:$B$1000,2,FALSE)</f>
        <v>DLC_MORROWIND</v>
      </c>
      <c r="L589" s="3" t="str">
        <f>VLOOKUP(J589,'LibSets constants'!$A$4:$C$1000,3,FALSE)</f>
        <v>Morrowind</v>
      </c>
    </row>
    <row r="590" spans="1:12" x14ac:dyDescent="0.25">
      <c r="A590" s="12">
        <v>977</v>
      </c>
      <c r="B590" s="5">
        <f>VLOOKUP(A590,'ESO dumped ZoneData'!$A$3:$D$9995,2,FALSE)</f>
        <v>587</v>
      </c>
      <c r="C590" s="5">
        <f>VLOOKUP(A590,'ESO dumped ZoneData'!$A$3:$D$9995,3,FALSE)</f>
        <v>849</v>
      </c>
      <c r="D590" s="3" t="str">
        <f>VLOOKUP(A590,'ESO dumped ZoneData'!$A$3:$D$9995,4,FALSE)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constants'!$A$4:$B$1000,2,FALSE)</f>
        <v>DLC_MORROWIND</v>
      </c>
      <c r="L590" s="3" t="str">
        <f>VLOOKUP(J590,'LibSets constants'!$A$4:$C$1000,3,FALSE)</f>
        <v>Morrowind</v>
      </c>
    </row>
    <row r="591" spans="1:12" x14ac:dyDescent="0.25">
      <c r="A591" s="12">
        <v>979</v>
      </c>
      <c r="B591" s="5">
        <f>VLOOKUP(A591,'ESO dumped ZoneData'!$A$3:$D$9995,2,FALSE)</f>
        <v>588</v>
      </c>
      <c r="C591" s="5">
        <f>VLOOKUP(A591,'ESO dumped ZoneData'!$A$3:$D$9995,3,FALSE)</f>
        <v>849</v>
      </c>
      <c r="D591" s="3" t="str">
        <f>VLOOKUP(A591,'ESO dumped ZoneData'!$A$3:$D$9995,4,FALSE)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constants'!$A$4:$B$1000,2,FALSE)</f>
        <v>DLC_MORROWIND</v>
      </c>
      <c r="L591" s="3" t="str">
        <f>VLOOKUP(J591,'LibSets constants'!$A$4:$C$1000,3,FALSE)</f>
        <v>Morrowind</v>
      </c>
    </row>
    <row r="592" spans="1:12" x14ac:dyDescent="0.25">
      <c r="A592" s="12">
        <v>980</v>
      </c>
      <c r="B592" s="5">
        <f>VLOOKUP(A592,'ESO dumped ZoneData'!$A$3:$D$9995,2,FALSE)</f>
        <v>589</v>
      </c>
      <c r="C592" s="5">
        <f>VLOOKUP(A592,'ESO dumped ZoneData'!$A$3:$D$9995,3,FALSE)</f>
        <v>980</v>
      </c>
      <c r="D592" s="3" t="str">
        <f>VLOOKUP(A592,'ESO dumped ZoneData'!$A$3:$D$9995,4,FALSE)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constants'!$A$4:$B$1000,2,FALSE)</f>
        <v>DLC_CLOCKWORK_CITY</v>
      </c>
      <c r="L592" s="3" t="str">
        <f>VLOOKUP(J592,'LibSets constants'!$A$4:$C$1000,3,FALSE)</f>
        <v>Clockwork City</v>
      </c>
    </row>
    <row r="593" spans="1:12" x14ac:dyDescent="0.25">
      <c r="A593" s="12">
        <v>981</v>
      </c>
      <c r="B593" s="5">
        <f>VLOOKUP(A593,'ESO dumped ZoneData'!$A$3:$D$9995,2,FALSE)</f>
        <v>590</v>
      </c>
      <c r="C593" s="5">
        <f>VLOOKUP(A593,'ESO dumped ZoneData'!$A$3:$D$9995,3,FALSE)</f>
        <v>980</v>
      </c>
      <c r="D593" s="3" t="str">
        <f>VLOOKUP(A593,'ESO dumped ZoneData'!$A$3:$D$9995,4,FALSE)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constants'!$A$4:$B$1000,2,FALSE)</f>
        <v>DLC_CLOCKWORK_CITY</v>
      </c>
      <c r="L593" s="3" t="str">
        <f>VLOOKUP(J593,'LibSets constants'!$A$4:$C$1000,3,FALSE)</f>
        <v>Clockwork City</v>
      </c>
    </row>
    <row r="594" spans="1:12" x14ac:dyDescent="0.25">
      <c r="A594" s="12">
        <v>982</v>
      </c>
      <c r="B594" s="5">
        <f>VLOOKUP(A594,'ESO dumped ZoneData'!$A$3:$D$9995,2,FALSE)</f>
        <v>591</v>
      </c>
      <c r="C594" s="5">
        <f>VLOOKUP(A594,'ESO dumped ZoneData'!$A$3:$D$9995,3,FALSE)</f>
        <v>980</v>
      </c>
      <c r="D594" s="3" t="str">
        <f>VLOOKUP(A594,'ESO dumped ZoneData'!$A$3:$D$9995,4,FALSE)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constants'!$A$4:$B$1000,2,FALSE)</f>
        <v>DLC_CLOCKWORK_CITY</v>
      </c>
      <c r="L594" s="3" t="str">
        <f>VLOOKUP(J594,'LibSets constants'!$A$4:$C$1000,3,FALSE)</f>
        <v>Clockwork City</v>
      </c>
    </row>
    <row r="595" spans="1:12" x14ac:dyDescent="0.25">
      <c r="A595" s="12">
        <v>983</v>
      </c>
      <c r="B595" s="5">
        <f>VLOOKUP(A595,'ESO dumped ZoneData'!$A$3:$D$9995,2,FALSE)</f>
        <v>592</v>
      </c>
      <c r="C595" s="5">
        <f>VLOOKUP(A595,'ESO dumped ZoneData'!$A$3:$D$9995,3,FALSE)</f>
        <v>980</v>
      </c>
      <c r="D595" s="3" t="str">
        <f>VLOOKUP(A595,'ESO dumped ZoneData'!$A$3:$D$9995,4,FALSE)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constants'!$A$4:$B$1000,2,FALSE)</f>
        <v>DLC_CLOCKWORK_CITY</v>
      </c>
      <c r="L595" s="3" t="str">
        <f>VLOOKUP(J595,'LibSets constants'!$A$4:$C$1000,3,FALSE)</f>
        <v>Clockwork City</v>
      </c>
    </row>
    <row r="596" spans="1:12" x14ac:dyDescent="0.25">
      <c r="A596" s="12">
        <v>984</v>
      </c>
      <c r="B596" s="5">
        <f>VLOOKUP(A596,'ESO dumped ZoneData'!$A$3:$D$9995,2,FALSE)</f>
        <v>593</v>
      </c>
      <c r="C596" s="5">
        <f>VLOOKUP(A596,'ESO dumped ZoneData'!$A$3:$D$9995,3,FALSE)</f>
        <v>980</v>
      </c>
      <c r="D596" s="3" t="str">
        <f>VLOOKUP(A596,'ESO dumped ZoneData'!$A$3:$D$9995,4,FALSE)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constants'!$A$4:$B$1000,2,FALSE)</f>
        <v>DLC_CLOCKWORK_CITY</v>
      </c>
      <c r="L596" s="3" t="str">
        <f>VLOOKUP(J596,'LibSets constants'!$A$4:$C$1000,3,FALSE)</f>
        <v>Clockwork City</v>
      </c>
    </row>
    <row r="597" spans="1:12" x14ac:dyDescent="0.25">
      <c r="A597" s="12">
        <v>985</v>
      </c>
      <c r="B597" s="5">
        <f>VLOOKUP(A597,'ESO dumped ZoneData'!$A$3:$D$9995,2,FALSE)</f>
        <v>594</v>
      </c>
      <c r="C597" s="5">
        <f>VLOOKUP(A597,'ESO dumped ZoneData'!$A$3:$D$9995,3,FALSE)</f>
        <v>980</v>
      </c>
      <c r="D597" s="3" t="str">
        <f>VLOOKUP(A597,'ESO dumped ZoneData'!$A$3:$D$9995,4,FALSE)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constants'!$A$4:$B$1000,2,FALSE)</f>
        <v>DLC_CLOCKWORK_CITY</v>
      </c>
      <c r="L597" s="3" t="str">
        <f>VLOOKUP(J597,'LibSets constants'!$A$4:$C$1000,3,FALSE)</f>
        <v>Clockwork City</v>
      </c>
    </row>
    <row r="598" spans="1:12" x14ac:dyDescent="0.25">
      <c r="A598" s="12">
        <v>986</v>
      </c>
      <c r="B598" s="5">
        <f>VLOOKUP(A598,'ESO dumped ZoneData'!$A$3:$D$9995,2,FALSE)</f>
        <v>595</v>
      </c>
      <c r="C598" s="5">
        <f>VLOOKUP(A598,'ESO dumped ZoneData'!$A$3:$D$9995,3,FALSE)</f>
        <v>980</v>
      </c>
      <c r="D598" s="3" t="str">
        <f>VLOOKUP(A598,'ESO dumped ZoneData'!$A$3:$D$9995,4,FALSE)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constants'!$A$4:$B$1000,2,FALSE)</f>
        <v>DLC_CLOCKWORK_CITY</v>
      </c>
      <c r="L598" s="3" t="str">
        <f>VLOOKUP(J598,'LibSets constants'!$A$4:$C$1000,3,FALSE)</f>
        <v>Clockwork City</v>
      </c>
    </row>
    <row r="599" spans="1:12" x14ac:dyDescent="0.25">
      <c r="A599" s="12">
        <v>988</v>
      </c>
      <c r="B599" s="5">
        <f>VLOOKUP(A599,'ESO dumped ZoneData'!$A$3:$D$9995,2,FALSE)</f>
        <v>596</v>
      </c>
      <c r="C599" s="5">
        <f>VLOOKUP(A599,'ESO dumped ZoneData'!$A$3:$D$9995,3,FALSE)</f>
        <v>980</v>
      </c>
      <c r="D599" s="3" t="str">
        <f>VLOOKUP(A599,'ESO dumped ZoneData'!$A$3:$D$9995,4,FALSE)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constants'!$A$4:$B$1000,2,FALSE)</f>
        <v>DLC_CLOCKWORK_CITY</v>
      </c>
      <c r="L599" s="3" t="str">
        <f>VLOOKUP(J599,'LibSets constants'!$A$4:$C$1000,3,FALSE)</f>
        <v>Clockwork City</v>
      </c>
    </row>
    <row r="600" spans="1:12" x14ac:dyDescent="0.25">
      <c r="A600" s="12">
        <v>989</v>
      </c>
      <c r="B600" s="5">
        <f>VLOOKUP(A600,'ESO dumped ZoneData'!$A$3:$D$9995,2,FALSE)</f>
        <v>597</v>
      </c>
      <c r="C600" s="5">
        <f>VLOOKUP(A600,'ESO dumped ZoneData'!$A$3:$D$9995,3,FALSE)</f>
        <v>980</v>
      </c>
      <c r="D600" s="3" t="str">
        <f>VLOOKUP(A600,'ESO dumped ZoneData'!$A$3:$D$9995,4,FALSE)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constants'!$A$4:$B$1000,2,FALSE)</f>
        <v>DLC_CLOCKWORK_CITY</v>
      </c>
      <c r="L600" s="3" t="str">
        <f>VLOOKUP(J600,'LibSets constants'!$A$4:$C$1000,3,FALSE)</f>
        <v>Clockwork City</v>
      </c>
    </row>
    <row r="601" spans="1:12" x14ac:dyDescent="0.25">
      <c r="A601" s="12">
        <v>990</v>
      </c>
      <c r="B601" s="5">
        <f>VLOOKUP(A601,'ESO dumped ZoneData'!$A$3:$D$9995,2,FALSE)</f>
        <v>598</v>
      </c>
      <c r="C601" s="5">
        <f>VLOOKUP(A601,'ESO dumped ZoneData'!$A$3:$D$9995,3,FALSE)</f>
        <v>980</v>
      </c>
      <c r="D601" s="3" t="str">
        <f>VLOOKUP(A601,'ESO dumped ZoneData'!$A$3:$D$9995,4,FALSE)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constants'!$A$4:$B$1000,2,FALSE)</f>
        <v>DLC_CLOCKWORK_CITY</v>
      </c>
      <c r="L601" s="3" t="str">
        <f>VLOOKUP(J601,'LibSets constants'!$A$4:$C$1000,3,FALSE)</f>
        <v>Clockwork City</v>
      </c>
    </row>
    <row r="602" spans="1:12" x14ac:dyDescent="0.25">
      <c r="A602" s="12">
        <v>991</v>
      </c>
      <c r="B602" s="5">
        <f>VLOOKUP(A602,'ESO dumped ZoneData'!$A$3:$D$9995,2,FALSE)</f>
        <v>599</v>
      </c>
      <c r="C602" s="5">
        <f>VLOOKUP(A602,'ESO dumped ZoneData'!$A$3:$D$9995,3,FALSE)</f>
        <v>980</v>
      </c>
      <c r="D602" s="3" t="str">
        <f>VLOOKUP(A602,'ESO dumped ZoneData'!$A$3:$D$9995,4,FALSE)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constants'!$A$4:$B$1000,2,FALSE)</f>
        <v>DLC_CLOCKWORK_CITY</v>
      </c>
      <c r="L602" s="3" t="str">
        <f>VLOOKUP(J602,'LibSets constants'!$A$4:$C$1000,3,FALSE)</f>
        <v>Clockwork City</v>
      </c>
    </row>
    <row r="603" spans="1:12" x14ac:dyDescent="0.25">
      <c r="A603" s="12">
        <v>992</v>
      </c>
      <c r="B603" s="5">
        <f>VLOOKUP(A603,'ESO dumped ZoneData'!$A$3:$D$9995,2,FALSE)</f>
        <v>600</v>
      </c>
      <c r="C603" s="5">
        <f>VLOOKUP(A603,'ESO dumped ZoneData'!$A$3:$D$9995,3,FALSE)</f>
        <v>980</v>
      </c>
      <c r="D603" s="3" t="str">
        <f>VLOOKUP(A603,'ESO dumped ZoneData'!$A$3:$D$9995,4,FALSE)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constants'!$A$4:$B$1000,2,FALSE)</f>
        <v>DLC_CLOCKWORK_CITY</v>
      </c>
      <c r="L603" s="3" t="str">
        <f>VLOOKUP(J603,'LibSets constants'!$A$4:$C$1000,3,FALSE)</f>
        <v>Clockwork City</v>
      </c>
    </row>
    <row r="604" spans="1:12" x14ac:dyDescent="0.25">
      <c r="A604" s="12">
        <v>993</v>
      </c>
      <c r="B604" s="5">
        <f>VLOOKUP(A604,'ESO dumped ZoneData'!$A$3:$D$9995,2,FALSE)</f>
        <v>601</v>
      </c>
      <c r="C604" s="5">
        <f>VLOOKUP(A604,'ESO dumped ZoneData'!$A$3:$D$9995,3,FALSE)</f>
        <v>980</v>
      </c>
      <c r="D604" s="3" t="str">
        <f>VLOOKUP(A604,'ESO dumped ZoneData'!$A$3:$D$9995,4,FALSE)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constants'!$A$4:$B$1000,2,FALSE)</f>
        <v>DLC_CLOCKWORK_CITY</v>
      </c>
      <c r="L604" s="3" t="str">
        <f>VLOOKUP(J604,'LibSets constants'!$A$4:$C$1000,3,FALSE)</f>
        <v>Clockwork City</v>
      </c>
    </row>
    <row r="605" spans="1:12" x14ac:dyDescent="0.25">
      <c r="A605" s="12">
        <v>994</v>
      </c>
      <c r="B605" s="5">
        <f>VLOOKUP(A605,'ESO dumped ZoneData'!$A$3:$D$9995,2,FALSE)</f>
        <v>602</v>
      </c>
      <c r="C605" s="5">
        <f>VLOOKUP(A605,'ESO dumped ZoneData'!$A$3:$D$9995,3,FALSE)</f>
        <v>849</v>
      </c>
      <c r="D605" s="3" t="str">
        <f>VLOOKUP(A605,'ESO dumped ZoneData'!$A$3:$D$9995,4,FALSE)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constants'!$A$4:$B$1000,2,FALSE)</f>
        <v>DLC_MORROWIND</v>
      </c>
      <c r="L605" s="3" t="str">
        <f>VLOOKUP(J605,'LibSets constants'!$A$4:$C$1000,3,FALSE)</f>
        <v>Morrowind</v>
      </c>
    </row>
    <row r="606" spans="1:12" x14ac:dyDescent="0.25">
      <c r="A606" s="12">
        <v>995</v>
      </c>
      <c r="B606" s="5">
        <f>VLOOKUP(A606,'ESO dumped ZoneData'!$A$3:$D$9995,2,FALSE)</f>
        <v>603</v>
      </c>
      <c r="C606" s="5">
        <f>VLOOKUP(A606,'ESO dumped ZoneData'!$A$3:$D$9995,3,FALSE)</f>
        <v>849</v>
      </c>
      <c r="D606" s="3" t="str">
        <f>VLOOKUP(A606,'ESO dumped ZoneData'!$A$3:$D$9995,4,FALSE)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constants'!$A$4:$B$1000,2,FALSE)</f>
        <v>DLC_MORROWIND</v>
      </c>
      <c r="L606" s="3" t="str">
        <f>VLOOKUP(J606,'LibSets constants'!$A$4:$C$1000,3,FALSE)</f>
        <v>Morrowind</v>
      </c>
    </row>
    <row r="607" spans="1:12" x14ac:dyDescent="0.25">
      <c r="A607" s="12">
        <v>996</v>
      </c>
      <c r="B607" s="5">
        <f>VLOOKUP(A607,'ESO dumped ZoneData'!$A$3:$D$9995,2,FALSE)</f>
        <v>604</v>
      </c>
      <c r="C607" s="5">
        <f>VLOOKUP(A607,'ESO dumped ZoneData'!$A$3:$D$9995,3,FALSE)</f>
        <v>849</v>
      </c>
      <c r="D607" s="3" t="str">
        <f>VLOOKUP(A607,'ESO dumped ZoneData'!$A$3:$D$9995,4,FALSE)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constants'!$A$4:$B$1000,2,FALSE)</f>
        <v>DLC_MORROWIND</v>
      </c>
      <c r="L607" s="3" t="str">
        <f>VLOOKUP(J607,'LibSets constants'!$A$4:$C$1000,3,FALSE)</f>
        <v>Morrowind</v>
      </c>
    </row>
    <row r="608" spans="1:12" x14ac:dyDescent="0.25">
      <c r="A608" s="12">
        <v>997</v>
      </c>
      <c r="B608" s="5">
        <f>VLOOKUP(A608,'ESO dumped ZoneData'!$A$3:$D$9995,2,FALSE)</f>
        <v>605</v>
      </c>
      <c r="C608" s="5">
        <f>VLOOKUP(A608,'ESO dumped ZoneData'!$A$3:$D$9995,3,FALSE)</f>
        <v>849</v>
      </c>
      <c r="D608" s="3" t="str">
        <f>VLOOKUP(A608,'ESO dumped ZoneData'!$A$3:$D$9995,4,FALSE)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constants'!$A$4:$B$1000,2,FALSE)</f>
        <v>DLC_MORROWIND</v>
      </c>
      <c r="L608" s="3" t="str">
        <f>VLOOKUP(J608,'LibSets constants'!$A$4:$C$1000,3,FALSE)</f>
        <v>Morrowind</v>
      </c>
    </row>
    <row r="609" spans="1:12" x14ac:dyDescent="0.25">
      <c r="A609" s="12">
        <v>998</v>
      </c>
      <c r="B609" s="5">
        <f>VLOOKUP(A609,'ESO dumped ZoneData'!$A$3:$D$9995,2,FALSE)</f>
        <v>606</v>
      </c>
      <c r="C609" s="5">
        <f>VLOOKUP(A609,'ESO dumped ZoneData'!$A$3:$D$9995,3,FALSE)</f>
        <v>381</v>
      </c>
      <c r="D609" s="3" t="str">
        <f>VLOOKUP(A609,'ESO dumped ZoneData'!$A$3:$D$9995,4,FALSE)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constants'!$A$4:$B$1000,2,FALSE)</f>
        <v>DLC_BASE_GAME</v>
      </c>
      <c r="L609" s="3" t="str">
        <f>VLOOKUP(J609,'LibSets constants'!$A$4:$C$1000,3,FALSE)</f>
        <v>Included in base game</v>
      </c>
    </row>
    <row r="610" spans="1:12" x14ac:dyDescent="0.25">
      <c r="A610" s="12">
        <v>999</v>
      </c>
      <c r="B610" s="5">
        <f>VLOOKUP(A610,'ESO dumped ZoneData'!$A$3:$D$9995,2,FALSE)</f>
        <v>607</v>
      </c>
      <c r="C610" s="5">
        <f>VLOOKUP(A610,'ESO dumped ZoneData'!$A$3:$D$9995,3,FALSE)</f>
        <v>980</v>
      </c>
      <c r="D610" s="3" t="str">
        <f>VLOOKUP(A610,'ESO dumped ZoneData'!$A$3:$D$9995,4,FALSE)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constants'!$A$4:$B$1000,2,FALSE)</f>
        <v>DLC_CLOCKWORK_CITY</v>
      </c>
      <c r="L610" s="3" t="str">
        <f>VLOOKUP(J610,'LibSets constants'!$A$4:$C$1000,3,FALSE)</f>
        <v>Clockwork City</v>
      </c>
    </row>
    <row r="611" spans="1:12" x14ac:dyDescent="0.25">
      <c r="A611" s="12">
        <v>1000</v>
      </c>
      <c r="B611" s="5">
        <f>VLOOKUP(A611,'ESO dumped ZoneData'!$A$3:$D$9995,2,FALSE)</f>
        <v>608</v>
      </c>
      <c r="C611" s="5">
        <f>VLOOKUP(A611,'ESO dumped ZoneData'!$A$3:$D$9995,3,FALSE)</f>
        <v>980</v>
      </c>
      <c r="D611" s="3" t="str">
        <f>VLOOKUP(A611,'ESO dumped ZoneData'!$A$3:$D$9995,4,FALSE)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constants'!$A$4:$B$1000,2,FALSE)</f>
        <v>DLC_CLOCKWORK_CITY</v>
      </c>
      <c r="L611" s="3" t="str">
        <f>VLOOKUP(J611,'LibSets constants'!$A$4:$C$1000,3,FALSE)</f>
        <v>Clockwork City</v>
      </c>
    </row>
    <row r="612" spans="1:12" x14ac:dyDescent="0.25">
      <c r="A612" s="12">
        <v>1004</v>
      </c>
      <c r="B612" s="5">
        <f>VLOOKUP(A612,'ESO dumped ZoneData'!$A$3:$D$9995,2,FALSE)</f>
        <v>609</v>
      </c>
      <c r="C612" s="5">
        <f>VLOOKUP(A612,'ESO dumped ZoneData'!$A$3:$D$9995,3,FALSE)</f>
        <v>980</v>
      </c>
      <c r="D612" s="3" t="str">
        <f>VLOOKUP(A612,'ESO dumped ZoneData'!$A$3:$D$9995,4,FALSE)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constants'!$A$4:$B$1000,2,FALSE)</f>
        <v>DLC_CLOCKWORK_CITY</v>
      </c>
      <c r="L612" s="3" t="str">
        <f>VLOOKUP(J612,'LibSets constants'!$A$4:$C$1000,3,FALSE)</f>
        <v>Clockwork City</v>
      </c>
    </row>
    <row r="613" spans="1:12" x14ac:dyDescent="0.25">
      <c r="A613" s="12">
        <v>1005</v>
      </c>
      <c r="B613" s="5">
        <f>VLOOKUP(A613,'ESO dumped ZoneData'!$A$3:$D$9995,2,FALSE)</f>
        <v>610</v>
      </c>
      <c r="C613" s="5">
        <f>VLOOKUP(A613,'ESO dumped ZoneData'!$A$3:$D$9995,3,FALSE)</f>
        <v>1005</v>
      </c>
      <c r="D613" s="3" t="str">
        <f>VLOOKUP(A613,'ESO dumped ZoneData'!$A$3:$D$9995,4,FALSE)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constants'!$A$4:$B$1000,2,FALSE)</f>
        <v>DLC_BASE_GAME</v>
      </c>
      <c r="L613" s="3" t="str">
        <f>VLOOKUP(J613,'LibSets constants'!$A$4:$C$1000,3,FALSE)</f>
        <v>Included in base game</v>
      </c>
    </row>
    <row r="614" spans="1:12" x14ac:dyDescent="0.25">
      <c r="A614" s="12">
        <v>1006</v>
      </c>
      <c r="B614" s="5">
        <f>VLOOKUP(A614,'ESO dumped ZoneData'!$A$3:$D$9995,2,FALSE)</f>
        <v>611</v>
      </c>
      <c r="C614" s="5">
        <f>VLOOKUP(A614,'ESO dumped ZoneData'!$A$3:$D$9995,3,FALSE)</f>
        <v>3</v>
      </c>
      <c r="D614" s="3" t="str">
        <f>VLOOKUP(A614,'ESO dumped ZoneData'!$A$3:$D$9995,4,FALSE)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constants'!$A$4:$B$1000,2,FALSE)</f>
        <v>DLC_BASE_GAME</v>
      </c>
      <c r="L614" s="3" t="str">
        <f>VLOOKUP(J614,'LibSets constants'!$A$4:$C$1000,3,FALSE)</f>
        <v>Included in base game</v>
      </c>
    </row>
    <row r="615" spans="1:12" x14ac:dyDescent="0.25">
      <c r="A615" s="12">
        <v>1007</v>
      </c>
      <c r="B615" s="5">
        <f>VLOOKUP(A615,'ESO dumped ZoneData'!$A$3:$D$9995,2,FALSE)</f>
        <v>612</v>
      </c>
      <c r="C615" s="5">
        <f>VLOOKUP(A615,'ESO dumped ZoneData'!$A$3:$D$9995,3,FALSE)</f>
        <v>888</v>
      </c>
      <c r="D615" s="3" t="str">
        <f>VLOOKUP(A615,'ESO dumped ZoneData'!$A$3:$D$9995,4,FALSE)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constants'!$A$4:$B$1000,2,FALSE)</f>
        <v>DLC_BASE_GAME</v>
      </c>
      <c r="L615" s="3" t="str">
        <f>VLOOKUP(J615,'LibSets constants'!$A$4:$C$1000,3,FALSE)</f>
        <v>Included in base game</v>
      </c>
    </row>
    <row r="616" spans="1:12" x14ac:dyDescent="0.25">
      <c r="A616" s="12">
        <v>1008</v>
      </c>
      <c r="B616" s="5">
        <f>VLOOKUP(A616,'ESO dumped ZoneData'!$A$3:$D$9995,2,FALSE)</f>
        <v>613</v>
      </c>
      <c r="C616" s="5">
        <f>VLOOKUP(A616,'ESO dumped ZoneData'!$A$3:$D$9995,3,FALSE)</f>
        <v>347</v>
      </c>
      <c r="D616" s="3" t="str">
        <f>VLOOKUP(A616,'ESO dumped ZoneData'!$A$3:$D$9995,4,FALSE)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constants'!$A$4:$B$1000,2,FALSE)</f>
        <v>DLC_BASE_GAME</v>
      </c>
      <c r="L616" s="3" t="str">
        <f>VLOOKUP(J616,'LibSets constants'!$A$4:$C$1000,3,FALSE)</f>
        <v>Included in base game</v>
      </c>
    </row>
    <row r="617" spans="1:12" x14ac:dyDescent="0.25">
      <c r="A617" s="12">
        <v>1009</v>
      </c>
      <c r="B617" s="5">
        <f>VLOOKUP(A617,'ESO dumped ZoneData'!$A$3:$D$9995,2,FALSE)</f>
        <v>614</v>
      </c>
      <c r="C617" s="5">
        <f>VLOOKUP(A617,'ESO dumped ZoneData'!$A$3:$D$9995,3,FALSE)</f>
        <v>92</v>
      </c>
      <c r="D617" s="3" t="str">
        <f>VLOOKUP(A617,'ESO dumped ZoneData'!$A$3:$D$9995,4,FALSE)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constants'!$A$4:$B$1000,2,FALSE)</f>
        <v>DLC_BASE_GAME</v>
      </c>
      <c r="L617" s="3" t="str">
        <f>VLOOKUP(J617,'LibSets constants'!$A$4:$C$1000,3,FALSE)</f>
        <v>Included in base game</v>
      </c>
    </row>
    <row r="618" spans="1:12" x14ac:dyDescent="0.25">
      <c r="A618" s="12">
        <v>1010</v>
      </c>
      <c r="B618" s="5">
        <f>VLOOKUP(A618,'ESO dumped ZoneData'!$A$3:$D$9995,2,FALSE)</f>
        <v>615</v>
      </c>
      <c r="C618" s="5">
        <f>VLOOKUP(A618,'ESO dumped ZoneData'!$A$3:$D$9995,3,FALSE)</f>
        <v>19</v>
      </c>
      <c r="D618" s="3" t="str">
        <f>VLOOKUP(A618,'ESO dumped ZoneData'!$A$3:$D$9995,4,FALSE)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constants'!$A$4:$B$1000,2,FALSE)</f>
        <v>DLC_BASE_GAME</v>
      </c>
      <c r="L618" s="3" t="str">
        <f>VLOOKUP(J618,'LibSets constants'!$A$4:$C$1000,3,FALSE)</f>
        <v>Included in base game</v>
      </c>
    </row>
    <row r="619" spans="1:12" x14ac:dyDescent="0.25">
      <c r="A619" s="12">
        <v>1011</v>
      </c>
      <c r="B619" s="5">
        <f>VLOOKUP(A619,'ESO dumped ZoneData'!$A$3:$D$9995,2,FALSE)</f>
        <v>616</v>
      </c>
      <c r="C619" s="5">
        <f>VLOOKUP(A619,'ESO dumped ZoneData'!$A$3:$D$9995,3,FALSE)</f>
        <v>1011</v>
      </c>
      <c r="D619" s="3" t="str">
        <f>VLOOKUP(A619,'ESO dumped ZoneData'!$A$3:$D$9995,4,FALSE)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constants'!$A$4:$B$1000,2,FALSE)</f>
        <v>DLC_SUMMERSET</v>
      </c>
      <c r="L619" s="3" t="str">
        <f>VLOOKUP(J619,'LibSets constants'!$A$4:$C$1000,3,FALSE)</f>
        <v>Summerset</v>
      </c>
    </row>
    <row r="620" spans="1:12" x14ac:dyDescent="0.25">
      <c r="A620" s="12">
        <v>1012</v>
      </c>
      <c r="B620" s="5">
        <f>VLOOKUP(A620,'ESO dumped ZoneData'!$A$3:$D$9995,2,FALSE)</f>
        <v>617</v>
      </c>
      <c r="C620" s="5">
        <f>VLOOKUP(A620,'ESO dumped ZoneData'!$A$3:$D$9995,3,FALSE)</f>
        <v>381</v>
      </c>
      <c r="D620" s="3" t="str">
        <f>VLOOKUP(A620,'ESO dumped ZoneData'!$A$3:$D$9995,4,FALSE)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constants'!$A$4:$B$1000,2,FALSE)</f>
        <v>DLC_BASE_GAME</v>
      </c>
      <c r="L620" s="3" t="str">
        <f>VLOOKUP(J620,'LibSets constants'!$A$4:$C$1000,3,FALSE)</f>
        <v>Included in base game</v>
      </c>
    </row>
    <row r="621" spans="1:12" x14ac:dyDescent="0.25">
      <c r="A621" s="12">
        <v>1013</v>
      </c>
      <c r="B621" s="5">
        <f>VLOOKUP(A621,'ESO dumped ZoneData'!$A$3:$D$9995,2,FALSE)</f>
        <v>618</v>
      </c>
      <c r="C621" s="5">
        <f>VLOOKUP(A621,'ESO dumped ZoneData'!$A$3:$D$9995,3,FALSE)</f>
        <v>1011</v>
      </c>
      <c r="D621" s="3" t="str">
        <f>VLOOKUP(A621,'ESO dumped ZoneData'!$A$3:$D$9995,4,FALSE)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constants'!$A$4:$B$1000,2,FALSE)</f>
        <v>DLC_SUMMERSET</v>
      </c>
      <c r="L621" s="3" t="str">
        <f>VLOOKUP(J621,'LibSets constants'!$A$4:$C$1000,3,FALSE)</f>
        <v>Summerset</v>
      </c>
    </row>
    <row r="622" spans="1:12" x14ac:dyDescent="0.25">
      <c r="A622" s="12">
        <v>1014</v>
      </c>
      <c r="B622" s="5">
        <f>VLOOKUP(A622,'ESO dumped ZoneData'!$A$3:$D$9995,2,FALSE)</f>
        <v>619</v>
      </c>
      <c r="C622" s="5">
        <f>VLOOKUP(A622,'ESO dumped ZoneData'!$A$3:$D$9995,3,FALSE)</f>
        <v>1011</v>
      </c>
      <c r="D622" s="3" t="str">
        <f>VLOOKUP(A622,'ESO dumped ZoneData'!$A$3:$D$9995,4,FALSE)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constants'!$A$4:$B$1000,2,FALSE)</f>
        <v>DLC_SUMMERSET</v>
      </c>
      <c r="L622" s="3" t="str">
        <f>VLOOKUP(J622,'LibSets constants'!$A$4:$C$1000,3,FALSE)</f>
        <v>Summerset</v>
      </c>
    </row>
    <row r="623" spans="1:12" x14ac:dyDescent="0.25">
      <c r="A623" s="12">
        <v>1015</v>
      </c>
      <c r="B623" s="5">
        <f>VLOOKUP(A623,'ESO dumped ZoneData'!$A$3:$D$9995,2,FALSE)</f>
        <v>620</v>
      </c>
      <c r="C623" s="5">
        <f>VLOOKUP(A623,'ESO dumped ZoneData'!$A$3:$D$9995,3,FALSE)</f>
        <v>1011</v>
      </c>
      <c r="D623" s="3" t="str">
        <f>VLOOKUP(A623,'ESO dumped ZoneData'!$A$3:$D$9995,4,FALSE)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constants'!$A$4:$B$1000,2,FALSE)</f>
        <v>DLC_SUMMERSET</v>
      </c>
      <c r="L623" s="3" t="str">
        <f>VLOOKUP(J623,'LibSets constants'!$A$4:$C$1000,3,FALSE)</f>
        <v>Summerset</v>
      </c>
    </row>
    <row r="624" spans="1:12" x14ac:dyDescent="0.25">
      <c r="A624" s="12">
        <v>1016</v>
      </c>
      <c r="B624" s="5">
        <f>VLOOKUP(A624,'ESO dumped ZoneData'!$A$3:$D$9995,2,FALSE)</f>
        <v>621</v>
      </c>
      <c r="C624" s="5">
        <f>VLOOKUP(A624,'ESO dumped ZoneData'!$A$3:$D$9995,3,FALSE)</f>
        <v>1011</v>
      </c>
      <c r="D624" s="3" t="str">
        <f>VLOOKUP(A624,'ESO dumped ZoneData'!$A$3:$D$9995,4,FALSE)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constants'!$A$4:$B$1000,2,FALSE)</f>
        <v>DLC_SUMMERSET</v>
      </c>
      <c r="L624" s="3" t="str">
        <f>VLOOKUP(J624,'LibSets constants'!$A$4:$C$1000,3,FALSE)</f>
        <v>Summerset</v>
      </c>
    </row>
    <row r="625" spans="1:12" x14ac:dyDescent="0.25">
      <c r="A625" s="12">
        <v>1017</v>
      </c>
      <c r="B625" s="5">
        <f>VLOOKUP(A625,'ESO dumped ZoneData'!$A$3:$D$9995,2,FALSE)</f>
        <v>622</v>
      </c>
      <c r="C625" s="5">
        <f>VLOOKUP(A625,'ESO dumped ZoneData'!$A$3:$D$9995,3,FALSE)</f>
        <v>1011</v>
      </c>
      <c r="D625" s="3" t="str">
        <f>VLOOKUP(A625,'ESO dumped ZoneData'!$A$3:$D$9995,4,FALSE)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constants'!$A$4:$B$1000,2,FALSE)</f>
        <v>DLC_SUMMERSET</v>
      </c>
      <c r="L625" s="3" t="str">
        <f>VLOOKUP(J625,'LibSets constants'!$A$4:$C$1000,3,FALSE)</f>
        <v>Summerset</v>
      </c>
    </row>
    <row r="626" spans="1:12" x14ac:dyDescent="0.25">
      <c r="A626" s="12">
        <v>1018</v>
      </c>
      <c r="B626" s="5">
        <f>VLOOKUP(A626,'ESO dumped ZoneData'!$A$3:$D$9995,2,FALSE)</f>
        <v>623</v>
      </c>
      <c r="C626" s="5">
        <f>VLOOKUP(A626,'ESO dumped ZoneData'!$A$3:$D$9995,3,FALSE)</f>
        <v>1011</v>
      </c>
      <c r="D626" s="3" t="str">
        <f>VLOOKUP(A626,'ESO dumped ZoneData'!$A$3:$D$9995,4,FALSE)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constants'!$A$4:$B$1000,2,FALSE)</f>
        <v>DLC_SUMMERSET</v>
      </c>
      <c r="L626" s="3" t="str">
        <f>VLOOKUP(J626,'LibSets constants'!$A$4:$C$1000,3,FALSE)</f>
        <v>Summerset</v>
      </c>
    </row>
    <row r="627" spans="1:12" x14ac:dyDescent="0.25">
      <c r="A627" s="12">
        <v>1019</v>
      </c>
      <c r="B627" s="5">
        <f>VLOOKUP(A627,'ESO dumped ZoneData'!$A$3:$D$9995,2,FALSE)</f>
        <v>624</v>
      </c>
      <c r="C627" s="5">
        <f>VLOOKUP(A627,'ESO dumped ZoneData'!$A$3:$D$9995,3,FALSE)</f>
        <v>1011</v>
      </c>
      <c r="D627" s="44" t="str">
        <f>VLOOKUP(A627,'ESO dumped ZoneData'!$A$3:$D$9995,4,FALSE)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constants'!$A$4:$B$1000,2,FALSE)</f>
        <v>DLC_SUMMERSET</v>
      </c>
      <c r="L627" s="3" t="str">
        <f>VLOOKUP(J627,'LibSets constants'!$A$4:$C$1000,3,FALSE)</f>
        <v>Summerset</v>
      </c>
    </row>
    <row r="628" spans="1:12" x14ac:dyDescent="0.25">
      <c r="A628" s="12">
        <v>1020</v>
      </c>
      <c r="B628" s="5">
        <f>VLOOKUP(A628,'ESO dumped ZoneData'!$A$3:$D$9995,2,FALSE)</f>
        <v>625</v>
      </c>
      <c r="C628" s="5">
        <f>VLOOKUP(A628,'ESO dumped ZoneData'!$A$3:$D$9995,3,FALSE)</f>
        <v>1011</v>
      </c>
      <c r="D628" s="3" t="str">
        <f>VLOOKUP(A628,'ESO dumped ZoneData'!$A$3:$D$9995,4,FALSE)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constants'!$A$4:$B$1000,2,FALSE)</f>
        <v>DLC_SUMMERSET</v>
      </c>
      <c r="L628" s="3" t="str">
        <f>VLOOKUP(J628,'LibSets constants'!$A$4:$C$1000,3,FALSE)</f>
        <v>Summerset</v>
      </c>
    </row>
    <row r="629" spans="1:12" x14ac:dyDescent="0.25">
      <c r="A629" s="12">
        <v>1021</v>
      </c>
      <c r="B629" s="5">
        <f>VLOOKUP(A629,'ESO dumped ZoneData'!$A$3:$D$9995,2,FALSE)</f>
        <v>626</v>
      </c>
      <c r="C629" s="5">
        <f>VLOOKUP(A629,'ESO dumped ZoneData'!$A$3:$D$9995,3,FALSE)</f>
        <v>1011</v>
      </c>
      <c r="D629" s="3" t="str">
        <f>VLOOKUP(A629,'ESO dumped ZoneData'!$A$3:$D$9995,4,FALSE)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constants'!$A$4:$B$1000,2,FALSE)</f>
        <v>DLC_SUMMERSET</v>
      </c>
      <c r="L629" s="3" t="str">
        <f>VLOOKUP(J629,'LibSets constants'!$A$4:$C$1000,3,FALSE)</f>
        <v>Summerset</v>
      </c>
    </row>
    <row r="630" spans="1:12" x14ac:dyDescent="0.25">
      <c r="A630" s="12">
        <v>1022</v>
      </c>
      <c r="B630" s="5">
        <f>VLOOKUP(A630,'ESO dumped ZoneData'!$A$3:$D$9995,2,FALSE)</f>
        <v>627</v>
      </c>
      <c r="C630" s="5">
        <f>VLOOKUP(A630,'ESO dumped ZoneData'!$A$3:$D$9995,3,FALSE)</f>
        <v>1011</v>
      </c>
      <c r="D630" s="3" t="str">
        <f>VLOOKUP(A630,'ESO dumped ZoneData'!$A$3:$D$9995,4,FALSE)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constants'!$A$4:$B$1000,2,FALSE)</f>
        <v>DLC_SUMMERSET</v>
      </c>
      <c r="L630" s="3" t="str">
        <f>VLOOKUP(J630,'LibSets constants'!$A$4:$C$1000,3,FALSE)</f>
        <v>Summerset</v>
      </c>
    </row>
    <row r="631" spans="1:12" x14ac:dyDescent="0.25">
      <c r="A631" s="12">
        <v>1023</v>
      </c>
      <c r="B631" s="5">
        <f>VLOOKUP(A631,'ESO dumped ZoneData'!$A$3:$D$9995,2,FALSE)</f>
        <v>628</v>
      </c>
      <c r="C631" s="5">
        <f>VLOOKUP(A631,'ESO dumped ZoneData'!$A$3:$D$9995,3,FALSE)</f>
        <v>1011</v>
      </c>
      <c r="D631" s="3" t="str">
        <f>VLOOKUP(A631,'ESO dumped ZoneData'!$A$3:$D$9995,4,FALSE)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constants'!$A$4:$B$1000,2,FALSE)</f>
        <v>DLC_SUMMERSET</v>
      </c>
      <c r="L631" s="3" t="str">
        <f>VLOOKUP(J631,'LibSets constants'!$A$4:$C$1000,3,FALSE)</f>
        <v>Summerset</v>
      </c>
    </row>
    <row r="632" spans="1:12" x14ac:dyDescent="0.25">
      <c r="A632" s="12">
        <v>1024</v>
      </c>
      <c r="B632" s="5">
        <f>VLOOKUP(A632,'ESO dumped ZoneData'!$A$3:$D$9995,2,FALSE)</f>
        <v>629</v>
      </c>
      <c r="C632" s="5">
        <f>VLOOKUP(A632,'ESO dumped ZoneData'!$A$3:$D$9995,3,FALSE)</f>
        <v>1011</v>
      </c>
      <c r="D632" s="3" t="str">
        <f>VLOOKUP(A632,'ESO dumped ZoneData'!$A$3:$D$9995,4,FALSE)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constants'!$A$4:$B$1000,2,FALSE)</f>
        <v>DLC_SUMMERSET</v>
      </c>
      <c r="L632" s="3" t="str">
        <f>VLOOKUP(J632,'LibSets constants'!$A$4:$C$1000,3,FALSE)</f>
        <v>Summerset</v>
      </c>
    </row>
    <row r="633" spans="1:12" x14ac:dyDescent="0.25">
      <c r="A633" s="12">
        <v>1025</v>
      </c>
      <c r="B633" s="5">
        <f>VLOOKUP(A633,'ESO dumped ZoneData'!$A$3:$D$9995,2,FALSE)</f>
        <v>630</v>
      </c>
      <c r="C633" s="5">
        <f>VLOOKUP(A633,'ESO dumped ZoneData'!$A$3:$D$9995,3,FALSE)</f>
        <v>1011</v>
      </c>
      <c r="D633" s="3" t="str">
        <f>VLOOKUP(A633,'ESO dumped ZoneData'!$A$3:$D$9995,4,FALSE)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constants'!$A$4:$B$1000,2,FALSE)</f>
        <v>DLC_SUMMERSET</v>
      </c>
      <c r="L633" s="3" t="str">
        <f>VLOOKUP(J633,'LibSets constants'!$A$4:$C$1000,3,FALSE)</f>
        <v>Summerset</v>
      </c>
    </row>
    <row r="634" spans="1:12" x14ac:dyDescent="0.25">
      <c r="A634" s="12">
        <v>1026</v>
      </c>
      <c r="B634" s="5">
        <f>VLOOKUP(A634,'ESO dumped ZoneData'!$A$3:$D$9995,2,FALSE)</f>
        <v>631</v>
      </c>
      <c r="C634" s="5">
        <f>VLOOKUP(A634,'ESO dumped ZoneData'!$A$3:$D$9995,3,FALSE)</f>
        <v>1011</v>
      </c>
      <c r="D634" s="3" t="str">
        <f>VLOOKUP(A634,'ESO dumped ZoneData'!$A$3:$D$9995,4,FALSE)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constants'!$A$4:$B$1000,2,FALSE)</f>
        <v>DLC_SUMMERSET</v>
      </c>
      <c r="L634" s="3" t="str">
        <f>VLOOKUP(J634,'LibSets constants'!$A$4:$C$1000,3,FALSE)</f>
        <v>Summerset</v>
      </c>
    </row>
    <row r="635" spans="1:12" x14ac:dyDescent="0.25">
      <c r="A635" s="12">
        <v>1027</v>
      </c>
      <c r="B635" s="5">
        <f>VLOOKUP(A635,'ESO dumped ZoneData'!$A$3:$D$9995,2,FALSE)</f>
        <v>632</v>
      </c>
      <c r="C635" s="5">
        <f>VLOOKUP(A635,'ESO dumped ZoneData'!$A$3:$D$9995,3,FALSE)</f>
        <v>1011</v>
      </c>
      <c r="D635" s="3" t="str">
        <f>VLOOKUP(A635,'ESO dumped ZoneData'!$A$3:$D$9995,4,FALSE)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constants'!$A$4:$B$1000,2,FALSE)</f>
        <v>DLC_SUMMERSET</v>
      </c>
      <c r="L635" s="3" t="str">
        <f>VLOOKUP(J635,'LibSets constants'!$A$4:$C$1000,3,FALSE)</f>
        <v>Summerset</v>
      </c>
    </row>
    <row r="636" spans="1:12" x14ac:dyDescent="0.25">
      <c r="A636" s="12">
        <v>1028</v>
      </c>
      <c r="B636" s="5">
        <f>VLOOKUP(A636,'ESO dumped ZoneData'!$A$3:$D$9995,2,FALSE)</f>
        <v>633</v>
      </c>
      <c r="C636" s="5">
        <f>VLOOKUP(A636,'ESO dumped ZoneData'!$A$3:$D$9995,3,FALSE)</f>
        <v>1011</v>
      </c>
      <c r="D636" s="3" t="str">
        <f>VLOOKUP(A636,'ESO dumped ZoneData'!$A$3:$D$9995,4,FALSE)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constants'!$A$4:$B$1000,2,FALSE)</f>
        <v>DLC_SUMMERSET</v>
      </c>
      <c r="L636" s="3" t="str">
        <f>VLOOKUP(J636,'LibSets constants'!$A$4:$C$1000,3,FALSE)</f>
        <v>Summerset</v>
      </c>
    </row>
    <row r="637" spans="1:12" x14ac:dyDescent="0.25">
      <c r="A637" s="12">
        <v>1029</v>
      </c>
      <c r="B637" s="5">
        <f>VLOOKUP(A637,'ESO dumped ZoneData'!$A$3:$D$9995,2,FALSE)</f>
        <v>634</v>
      </c>
      <c r="C637" s="5">
        <f>VLOOKUP(A637,'ESO dumped ZoneData'!$A$3:$D$9995,3,FALSE)</f>
        <v>1011</v>
      </c>
      <c r="D637" s="3" t="str">
        <f>VLOOKUP(A637,'ESO dumped ZoneData'!$A$3:$D$9995,4,FALSE)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constants'!$A$4:$B$1000,2,FALSE)</f>
        <v>DLC_SUMMERSET</v>
      </c>
      <c r="L637" s="3" t="str">
        <f>VLOOKUP(J637,'LibSets constants'!$A$4:$C$1000,3,FALSE)</f>
        <v>Summerset</v>
      </c>
    </row>
    <row r="638" spans="1:12" x14ac:dyDescent="0.25">
      <c r="A638" s="12">
        <v>1030</v>
      </c>
      <c r="B638" s="5">
        <f>VLOOKUP(A638,'ESO dumped ZoneData'!$A$3:$D$9995,2,FALSE)</f>
        <v>635</v>
      </c>
      <c r="C638" s="5">
        <f>VLOOKUP(A638,'ESO dumped ZoneData'!$A$3:$D$9995,3,FALSE)</f>
        <v>1011</v>
      </c>
      <c r="D638" s="3" t="str">
        <f>VLOOKUP(A638,'ESO dumped ZoneData'!$A$3:$D$9995,4,FALSE)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constants'!$A$4:$B$1000,2,FALSE)</f>
        <v>DLC_SUMMERSET</v>
      </c>
      <c r="L638" s="3" t="str">
        <f>VLOOKUP(J638,'LibSets constants'!$A$4:$C$1000,3,FALSE)</f>
        <v>Summerset</v>
      </c>
    </row>
    <row r="639" spans="1:12" x14ac:dyDescent="0.25">
      <c r="A639" s="12">
        <v>1031</v>
      </c>
      <c r="B639" s="5">
        <f>VLOOKUP(A639,'ESO dumped ZoneData'!$A$3:$D$9995,2,FALSE)</f>
        <v>636</v>
      </c>
      <c r="C639" s="5">
        <f>VLOOKUP(A639,'ESO dumped ZoneData'!$A$3:$D$9995,3,FALSE)</f>
        <v>1011</v>
      </c>
      <c r="D639" s="3" t="str">
        <f>VLOOKUP(A639,'ESO dumped ZoneData'!$A$3:$D$9995,4,FALSE)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constants'!$A$4:$B$1000,2,FALSE)</f>
        <v>DLC_SUMMERSET</v>
      </c>
      <c r="L639" s="3" t="str">
        <f>VLOOKUP(J639,'LibSets constants'!$A$4:$C$1000,3,FALSE)</f>
        <v>Summerset</v>
      </c>
    </row>
    <row r="640" spans="1:12" x14ac:dyDescent="0.25">
      <c r="A640" s="12">
        <v>1032</v>
      </c>
      <c r="B640" s="5">
        <f>VLOOKUP(A640,'ESO dumped ZoneData'!$A$3:$D$9995,2,FALSE)</f>
        <v>637</v>
      </c>
      <c r="C640" s="5">
        <f>VLOOKUP(A640,'ESO dumped ZoneData'!$A$3:$D$9995,3,FALSE)</f>
        <v>1011</v>
      </c>
      <c r="D640" s="3" t="str">
        <f>VLOOKUP(A640,'ESO dumped ZoneData'!$A$3:$D$9995,4,FALSE)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constants'!$A$4:$B$1000,2,FALSE)</f>
        <v>DLC_SUMMERSET</v>
      </c>
      <c r="L640" s="3" t="str">
        <f>VLOOKUP(J640,'LibSets constants'!$A$4:$C$1000,3,FALSE)</f>
        <v>Summerset</v>
      </c>
    </row>
    <row r="641" spans="1:12" x14ac:dyDescent="0.25">
      <c r="A641" s="12">
        <v>1033</v>
      </c>
      <c r="B641" s="5">
        <f>VLOOKUP(A641,'ESO dumped ZoneData'!$A$3:$D$9995,2,FALSE)</f>
        <v>638</v>
      </c>
      <c r="C641" s="5">
        <f>VLOOKUP(A641,'ESO dumped ZoneData'!$A$3:$D$9995,3,FALSE)</f>
        <v>1011</v>
      </c>
      <c r="D641" s="3" t="str">
        <f>VLOOKUP(A641,'ESO dumped ZoneData'!$A$3:$D$9995,4,FALSE)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constants'!$A$4:$B$1000,2,FALSE)</f>
        <v>DLC_SUMMERSET</v>
      </c>
      <c r="L641" s="3" t="str">
        <f>VLOOKUP(J641,'LibSets constants'!$A$4:$C$1000,3,FALSE)</f>
        <v>Summerset</v>
      </c>
    </row>
    <row r="642" spans="1:12" x14ac:dyDescent="0.25">
      <c r="A642" s="12">
        <v>1034</v>
      </c>
      <c r="B642" s="5">
        <f>VLOOKUP(A642,'ESO dumped ZoneData'!$A$3:$D$9995,2,FALSE)</f>
        <v>639</v>
      </c>
      <c r="C642" s="5">
        <f>VLOOKUP(A642,'ESO dumped ZoneData'!$A$3:$D$9995,3,FALSE)</f>
        <v>1011</v>
      </c>
      <c r="D642" s="3" t="str">
        <f>VLOOKUP(A642,'ESO dumped ZoneData'!$A$3:$D$9995,4,FALSE)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constants'!$A$4:$B$1000,2,FALSE)</f>
        <v>DLC_SUMMERSET</v>
      </c>
      <c r="L642" s="3" t="str">
        <f>VLOOKUP(J642,'LibSets constants'!$A$4:$C$1000,3,FALSE)</f>
        <v>Summerset</v>
      </c>
    </row>
    <row r="643" spans="1:12" x14ac:dyDescent="0.25">
      <c r="A643" s="12">
        <v>1035</v>
      </c>
      <c r="B643" s="5">
        <f>VLOOKUP(A643,'ESO dumped ZoneData'!$A$3:$D$9995,2,FALSE)</f>
        <v>640</v>
      </c>
      <c r="C643" s="5">
        <f>VLOOKUP(A643,'ESO dumped ZoneData'!$A$3:$D$9995,3,FALSE)</f>
        <v>1011</v>
      </c>
      <c r="D643" s="3" t="str">
        <f>VLOOKUP(A643,'ESO dumped ZoneData'!$A$3:$D$9995,4,FALSE)</f>
        <v>The Spiral Skein</v>
      </c>
      <c r="E643" s="3" t="str">
        <f t="array" ref="E643">IF(OR(EXACT(A643,'ESO Dungeon constants'!$D$3:$D$987)),"X","")</f>
        <v/>
      </c>
      <c r="F643" s="3" t="str">
        <f t="shared" ref="F643:F706" si="40">IF(EXACT(A643,C643),"X","")</f>
        <v/>
      </c>
      <c r="G643" s="3" t="str">
        <f t="shared" ref="G643:G706" si="41">IF(A643&lt;&gt;C643,VLOOKUP(C643,$A$3:$D$9950,4,FALSE),"")</f>
        <v>Summerset</v>
      </c>
      <c r="H643" s="17">
        <f t="shared" ref="H643:H706" si="42">A643</f>
        <v>1035</v>
      </c>
      <c r="I643" s="17">
        <f t="shared" ref="I643:I706" si="43">C643</f>
        <v>1011</v>
      </c>
      <c r="J643">
        <v>10</v>
      </c>
      <c r="K643" s="3" t="str">
        <f>VLOOKUP(J643,'LibSets constants'!$A$4:$B$1000,2,FALSE)</f>
        <v>DLC_SUMMERSET</v>
      </c>
      <c r="L643" s="3" t="str">
        <f>VLOOKUP(J643,'LibSets constants'!$A$4:$C$1000,3,FALSE)</f>
        <v>Summerset</v>
      </c>
    </row>
    <row r="644" spans="1:12" x14ac:dyDescent="0.25">
      <c r="A644" s="12">
        <v>1036</v>
      </c>
      <c r="B644" s="5">
        <f>VLOOKUP(A644,'ESO dumped ZoneData'!$A$3:$D$9995,2,FALSE)</f>
        <v>641</v>
      </c>
      <c r="C644" s="5">
        <f>VLOOKUP(A644,'ESO dumped ZoneData'!$A$3:$D$9995,3,FALSE)</f>
        <v>1011</v>
      </c>
      <c r="D644" s="3" t="str">
        <f>VLOOKUP(A644,'ESO dumped ZoneData'!$A$3:$D$9995,4,FALSE)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constants'!$A$4:$B$1000,2,FALSE)</f>
        <v>DLC_SUMMERSET</v>
      </c>
      <c r="L644" s="3" t="str">
        <f>VLOOKUP(J644,'LibSets constants'!$A$4:$C$1000,3,FALSE)</f>
        <v>Summerset</v>
      </c>
    </row>
    <row r="645" spans="1:12" x14ac:dyDescent="0.25">
      <c r="A645" s="12">
        <v>1037</v>
      </c>
      <c r="B645" s="5">
        <f>VLOOKUP(A645,'ESO dumped ZoneData'!$A$3:$D$9995,2,FALSE)</f>
        <v>642</v>
      </c>
      <c r="C645" s="5">
        <f>VLOOKUP(A645,'ESO dumped ZoneData'!$A$3:$D$9995,3,FALSE)</f>
        <v>1011</v>
      </c>
      <c r="D645" s="3" t="str">
        <f>VLOOKUP(A645,'ESO dumped ZoneData'!$A$3:$D$9995,4,FALSE)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constants'!$A$4:$B$1000,2,FALSE)</f>
        <v>DLC_SUMMERSET</v>
      </c>
      <c r="L645" s="3" t="str">
        <f>VLOOKUP(J645,'LibSets constants'!$A$4:$C$1000,3,FALSE)</f>
        <v>Summerset</v>
      </c>
    </row>
    <row r="646" spans="1:12" x14ac:dyDescent="0.25">
      <c r="A646" s="12">
        <v>1038</v>
      </c>
      <c r="B646" s="5">
        <f>VLOOKUP(A646,'ESO dumped ZoneData'!$A$3:$D$9995,2,FALSE)</f>
        <v>643</v>
      </c>
      <c r="C646" s="5">
        <f>VLOOKUP(A646,'ESO dumped ZoneData'!$A$3:$D$9995,3,FALSE)</f>
        <v>1011</v>
      </c>
      <c r="D646" s="3" t="str">
        <f>VLOOKUP(A646,'ESO dumped ZoneData'!$A$3:$D$9995,4,FALSE)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constants'!$A$4:$B$1000,2,FALSE)</f>
        <v>DLC_SUMMERSET</v>
      </c>
      <c r="L646" s="3" t="str">
        <f>VLOOKUP(J646,'LibSets constants'!$A$4:$C$1000,3,FALSE)</f>
        <v>Summerset</v>
      </c>
    </row>
    <row r="647" spans="1:12" x14ac:dyDescent="0.25">
      <c r="A647" s="12">
        <v>1039</v>
      </c>
      <c r="B647" s="5">
        <f>VLOOKUP(A647,'ESO dumped ZoneData'!$A$3:$D$9995,2,FALSE)</f>
        <v>644</v>
      </c>
      <c r="C647" s="5">
        <f>VLOOKUP(A647,'ESO dumped ZoneData'!$A$3:$D$9995,3,FALSE)</f>
        <v>1011</v>
      </c>
      <c r="D647" s="3" t="str">
        <f>VLOOKUP(A647,'ESO dumped ZoneData'!$A$3:$D$9995,4,FALSE)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constants'!$A$4:$B$1000,2,FALSE)</f>
        <v>DLC_SUMMERSET</v>
      </c>
      <c r="L647" s="3" t="str">
        <f>VLOOKUP(J647,'LibSets constants'!$A$4:$C$1000,3,FALSE)</f>
        <v>Summerset</v>
      </c>
    </row>
    <row r="648" spans="1:12" x14ac:dyDescent="0.25">
      <c r="A648" s="12">
        <v>1040</v>
      </c>
      <c r="B648" s="5">
        <f>VLOOKUP(A648,'ESO dumped ZoneData'!$A$3:$D$9995,2,FALSE)</f>
        <v>645</v>
      </c>
      <c r="C648" s="5">
        <f>VLOOKUP(A648,'ESO dumped ZoneData'!$A$3:$D$9995,3,FALSE)</f>
        <v>1011</v>
      </c>
      <c r="D648" s="3" t="str">
        <f>VLOOKUP(A648,'ESO dumped ZoneData'!$A$3:$D$9995,4,FALSE)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constants'!$A$4:$B$1000,2,FALSE)</f>
        <v>DLC_SUMMERSET</v>
      </c>
      <c r="L648" s="3" t="str">
        <f>VLOOKUP(J648,'LibSets constants'!$A$4:$C$1000,3,FALSE)</f>
        <v>Summerset</v>
      </c>
    </row>
    <row r="649" spans="1:12" x14ac:dyDescent="0.25">
      <c r="A649" s="12">
        <v>1042</v>
      </c>
      <c r="B649" s="5">
        <f>VLOOKUP(A649,'ESO dumped ZoneData'!$A$3:$D$9995,2,FALSE)</f>
        <v>646</v>
      </c>
      <c r="C649" s="5">
        <f>VLOOKUP(A649,'ESO dumped ZoneData'!$A$3:$D$9995,3,FALSE)</f>
        <v>684</v>
      </c>
      <c r="D649" s="3" t="str">
        <f>VLOOKUP(A649,'ESO dumped ZoneData'!$A$3:$D$9995,4,FALSE)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constants'!$A$4:$B$1000,2,FALSE)</f>
        <v>DLC_ORSINIUM</v>
      </c>
      <c r="L649" s="3" t="str">
        <f>VLOOKUP(J649,'LibSets constants'!$A$4:$C$1000,3,FALSE)</f>
        <v>Orsinium</v>
      </c>
    </row>
    <row r="650" spans="1:12" x14ac:dyDescent="0.25">
      <c r="A650" s="12">
        <v>1043</v>
      </c>
      <c r="B650" s="5">
        <f>VLOOKUP(A650,'ESO dumped ZoneData'!$A$3:$D$9995,2,FALSE)</f>
        <v>647</v>
      </c>
      <c r="C650" s="5">
        <f>VLOOKUP(A650,'ESO dumped ZoneData'!$A$3:$D$9995,3,FALSE)</f>
        <v>980</v>
      </c>
      <c r="D650" s="3" t="str">
        <f>VLOOKUP(A650,'ESO dumped ZoneData'!$A$3:$D$9995,4,FALSE)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constants'!$A$4:$B$1000,2,FALSE)</f>
        <v>DLC_CLOCKWORK_CITY</v>
      </c>
      <c r="L650" s="3" t="str">
        <f>VLOOKUP(J650,'LibSets constants'!$A$4:$C$1000,3,FALSE)</f>
        <v>Clockwork City</v>
      </c>
    </row>
    <row r="651" spans="1:12" x14ac:dyDescent="0.25">
      <c r="A651" s="12">
        <v>1044</v>
      </c>
      <c r="B651" s="5">
        <f>VLOOKUP(A651,'ESO dumped ZoneData'!$A$3:$D$9995,2,FALSE)</f>
        <v>648</v>
      </c>
      <c r="C651" s="5">
        <f>VLOOKUP(A651,'ESO dumped ZoneData'!$A$3:$D$9995,3,FALSE)</f>
        <v>823</v>
      </c>
      <c r="D651" s="3" t="str">
        <f>VLOOKUP(A651,'ESO dumped ZoneData'!$A$3:$D$9995,4,FALSE)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constants'!$A$4:$B$1000,2,FALSE)</f>
        <v>DLC_DARK_BROTHERHOOD</v>
      </c>
      <c r="L651" s="3" t="str">
        <f>VLOOKUP(J651,'LibSets constants'!$A$4:$C$1000,3,FALSE)</f>
        <v>Dark Brotherhood</v>
      </c>
    </row>
    <row r="652" spans="1:12" x14ac:dyDescent="0.25">
      <c r="A652" s="12">
        <v>1045</v>
      </c>
      <c r="B652" s="5">
        <f>VLOOKUP(A652,'ESO dumped ZoneData'!$A$3:$D$9995,2,FALSE)</f>
        <v>649</v>
      </c>
      <c r="C652" s="5">
        <f>VLOOKUP(A652,'ESO dumped ZoneData'!$A$3:$D$9995,3,FALSE)</f>
        <v>816</v>
      </c>
      <c r="D652" s="3" t="str">
        <f>VLOOKUP(A652,'ESO dumped ZoneData'!$A$3:$D$9995,4,FALSE)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constants'!$A$4:$B$1000,2,FALSE)</f>
        <v>DLC_THIEVES_GUILD</v>
      </c>
      <c r="L652" s="3" t="str">
        <f>VLOOKUP(J652,'LibSets constants'!$A$4:$C$1000,3,FALSE)</f>
        <v>Thieves Guild</v>
      </c>
    </row>
    <row r="653" spans="1:12" x14ac:dyDescent="0.25">
      <c r="A653" s="12">
        <v>1046</v>
      </c>
      <c r="B653" s="5">
        <f>VLOOKUP(A653,'ESO dumped ZoneData'!$A$3:$D$9995,2,FALSE)</f>
        <v>650</v>
      </c>
      <c r="C653" s="5">
        <f>VLOOKUP(A653,'ESO dumped ZoneData'!$A$3:$D$9995,3,FALSE)</f>
        <v>1011</v>
      </c>
      <c r="D653" s="3" t="str">
        <f>VLOOKUP(A653,'ESO dumped ZoneData'!$A$3:$D$9995,4,FALSE)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constants'!$A$4:$B$1000,2,FALSE)</f>
        <v>DLC_SUMMERSET</v>
      </c>
      <c r="L653" s="3" t="str">
        <f>VLOOKUP(J653,'LibSets constants'!$A$4:$C$1000,3,FALSE)</f>
        <v>Summerset</v>
      </c>
    </row>
    <row r="654" spans="1:12" x14ac:dyDescent="0.25">
      <c r="A654" s="12">
        <v>1047</v>
      </c>
      <c r="B654" s="5">
        <f>VLOOKUP(A654,'ESO dumped ZoneData'!$A$3:$D$9995,2,FALSE)</f>
        <v>651</v>
      </c>
      <c r="C654" s="5">
        <f>VLOOKUP(A654,'ESO dumped ZoneData'!$A$3:$D$9995,3,FALSE)</f>
        <v>1011</v>
      </c>
      <c r="D654" s="3" t="str">
        <f>VLOOKUP(A654,'ESO dumped ZoneData'!$A$3:$D$9995,4,FALSE)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constants'!$A$4:$B$1000,2,FALSE)</f>
        <v>DLC_SUMMERSET</v>
      </c>
      <c r="L654" s="3" t="str">
        <f>VLOOKUP(J654,'LibSets constants'!$A$4:$C$1000,3,FALSE)</f>
        <v>Summerset</v>
      </c>
    </row>
    <row r="655" spans="1:12" x14ac:dyDescent="0.25">
      <c r="A655" s="12">
        <v>1048</v>
      </c>
      <c r="B655" s="5">
        <f>VLOOKUP(A655,'ESO dumped ZoneData'!$A$3:$D$9995,2,FALSE)</f>
        <v>652</v>
      </c>
      <c r="C655" s="5">
        <f>VLOOKUP(A655,'ESO dumped ZoneData'!$A$3:$D$9995,3,FALSE)</f>
        <v>1011</v>
      </c>
      <c r="D655" s="3" t="str">
        <f>VLOOKUP(A655,'ESO dumped ZoneData'!$A$3:$D$9995,4,FALSE)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constants'!$A$4:$B$1000,2,FALSE)</f>
        <v>DLC_SUMMERSET</v>
      </c>
      <c r="L655" s="3" t="str">
        <f>VLOOKUP(J655,'LibSets constants'!$A$4:$C$1000,3,FALSE)</f>
        <v>Summerset</v>
      </c>
    </row>
    <row r="656" spans="1:12" x14ac:dyDescent="0.25">
      <c r="A656" s="12">
        <v>1051</v>
      </c>
      <c r="B656" s="5">
        <f>VLOOKUP(A656,'ESO dumped ZoneData'!$A$3:$D$9995,2,FALSE)</f>
        <v>653</v>
      </c>
      <c r="C656" s="5">
        <f>VLOOKUP(A656,'ESO dumped ZoneData'!$A$3:$D$9995,3,FALSE)</f>
        <v>1011</v>
      </c>
      <c r="D656" s="3" t="str">
        <f>VLOOKUP(A656,'ESO dumped ZoneData'!$A$3:$D$9995,4,FALSE)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constants'!$A$4:$B$1000,2,FALSE)</f>
        <v>DLC_SUMMERSET</v>
      </c>
      <c r="L656" s="3" t="str">
        <f>VLOOKUP(J656,'LibSets constants'!$A$4:$C$1000,3,FALSE)</f>
        <v>Summerset</v>
      </c>
    </row>
    <row r="657" spans="1:12" x14ac:dyDescent="0.25">
      <c r="A657" s="12">
        <v>1052</v>
      </c>
      <c r="B657" s="5">
        <f>VLOOKUP(A657,'ESO dumped ZoneData'!$A$3:$D$9995,2,FALSE)</f>
        <v>654</v>
      </c>
      <c r="C657" s="5">
        <f>VLOOKUP(A657,'ESO dumped ZoneData'!$A$3:$D$9995,3,FALSE)</f>
        <v>382</v>
      </c>
      <c r="D657" s="3" t="str">
        <f>VLOOKUP(A657,'ESO dumped ZoneData'!$A$3:$D$9995,4,FALSE)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constants'!$A$4:$B$1000,2,FALSE)</f>
        <v>DLC_BASE_GAME</v>
      </c>
      <c r="L657" s="3" t="str">
        <f>VLOOKUP(J657,'LibSets constants'!$A$4:$C$1000,3,FALSE)</f>
        <v>Included in base game</v>
      </c>
    </row>
    <row r="658" spans="1:12" x14ac:dyDescent="0.25">
      <c r="A658" s="12">
        <v>1055</v>
      </c>
      <c r="B658" s="5">
        <f>VLOOKUP(A658,'ESO dumped ZoneData'!$A$3:$D$9995,2,FALSE)</f>
        <v>655</v>
      </c>
      <c r="C658" s="5">
        <f>VLOOKUP(A658,'ESO dumped ZoneData'!$A$3:$D$9995,3,FALSE)</f>
        <v>108</v>
      </c>
      <c r="D658" s="3" t="str">
        <f>VLOOKUP(A658,'ESO dumped ZoneData'!$A$3:$D$9995,4,FALSE)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constants'!$A$4:$B$1000,2,FALSE)</f>
        <v>DLC_BASE_GAME</v>
      </c>
      <c r="L658" s="3" t="str">
        <f>VLOOKUP(J658,'LibSets constants'!$A$4:$C$1000,3,FALSE)</f>
        <v>Included in base game</v>
      </c>
    </row>
    <row r="659" spans="1:12" x14ac:dyDescent="0.25">
      <c r="A659" s="12">
        <v>1059</v>
      </c>
      <c r="B659" s="5">
        <f>VLOOKUP(A659,'ESO dumped ZoneData'!$A$3:$D$9995,2,FALSE)</f>
        <v>656</v>
      </c>
      <c r="C659" s="5">
        <f>VLOOKUP(A659,'ESO dumped ZoneData'!$A$3:$D$9995,3,FALSE)</f>
        <v>1011</v>
      </c>
      <c r="D659" s="3" t="str">
        <f>VLOOKUP(A659,'ESO dumped ZoneData'!$A$3:$D$9995,4,FALSE)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constants'!$A$4:$B$1000,2,FALSE)</f>
        <v>DLC_SUMMERSET</v>
      </c>
      <c r="L659" s="3" t="str">
        <f>VLOOKUP(J659,'LibSets constants'!$A$4:$C$1000,3,FALSE)</f>
        <v>Summerset</v>
      </c>
    </row>
    <row r="660" spans="1:12" x14ac:dyDescent="0.25">
      <c r="A660" s="12">
        <v>1060</v>
      </c>
      <c r="B660" s="5">
        <f>VLOOKUP(A660,'ESO dumped ZoneData'!$A$3:$D$9995,2,FALSE)</f>
        <v>657</v>
      </c>
      <c r="C660" s="5">
        <f>VLOOKUP(A660,'ESO dumped ZoneData'!$A$3:$D$9995,3,FALSE)</f>
        <v>1011</v>
      </c>
      <c r="D660" s="3" t="str">
        <f>VLOOKUP(A660,'ESO dumped ZoneData'!$A$3:$D$9995,4,FALSE)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constants'!$A$4:$B$1000,2,FALSE)</f>
        <v>DLC_SUMMERSET</v>
      </c>
      <c r="L660" s="3" t="str">
        <f>VLOOKUP(J660,'LibSets constants'!$A$4:$C$1000,3,FALSE)</f>
        <v>Summerset</v>
      </c>
    </row>
    <row r="661" spans="1:12" x14ac:dyDescent="0.25">
      <c r="A661" s="12">
        <v>1061</v>
      </c>
      <c r="B661" s="5">
        <f>VLOOKUP(A661,'ESO dumped ZoneData'!$A$3:$D$9995,2,FALSE)</f>
        <v>658</v>
      </c>
      <c r="C661" s="5">
        <f>VLOOKUP(A661,'ESO dumped ZoneData'!$A$3:$D$9995,3,FALSE)</f>
        <v>1011</v>
      </c>
      <c r="D661" s="3" t="str">
        <f>VLOOKUP(A661,'ESO dumped ZoneData'!$A$3:$D$9995,4,FALSE)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constants'!$A$4:$B$1000,2,FALSE)</f>
        <v>DLC_SUMMERSET</v>
      </c>
      <c r="L661" s="3" t="str">
        <f>VLOOKUP(J661,'LibSets constants'!$A$4:$C$1000,3,FALSE)</f>
        <v>Summerset</v>
      </c>
    </row>
    <row r="662" spans="1:12" x14ac:dyDescent="0.25">
      <c r="A662" s="12">
        <v>1063</v>
      </c>
      <c r="B662" s="5">
        <f>VLOOKUP(A662,'ESO dumped ZoneData'!$A$3:$D$9995,2,FALSE)</f>
        <v>659</v>
      </c>
      <c r="C662" s="5">
        <f>VLOOKUP(A662,'ESO dumped ZoneData'!$A$3:$D$9995,3,FALSE)</f>
        <v>1027</v>
      </c>
      <c r="D662" s="3" t="str">
        <f>VLOOKUP(A662,'ESO dumped ZoneData'!$A$3:$D$9995,4,FALSE)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constants'!$A$4:$B$1000,2,FALSE)</f>
        <v>DLC_SUMMERSET</v>
      </c>
      <c r="L662" s="3" t="str">
        <f>VLOOKUP(J662,'LibSets constants'!$A$4:$C$1000,3,FALSE)</f>
        <v>Summerset</v>
      </c>
    </row>
    <row r="663" spans="1:12" x14ac:dyDescent="0.25">
      <c r="A663" s="12">
        <v>1064</v>
      </c>
      <c r="B663" s="5">
        <f>VLOOKUP(A663,'ESO dumped ZoneData'!$A$3:$D$9995,2,FALSE)</f>
        <v>660</v>
      </c>
      <c r="C663" s="5">
        <f>VLOOKUP(A663,'ESO dumped ZoneData'!$A$3:$D$9995,3,FALSE)</f>
        <v>103</v>
      </c>
      <c r="D663" s="3" t="str">
        <f>VLOOKUP(A663,'ESO dumped ZoneData'!$A$3:$D$9995,4,FALSE)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constants'!$A$4:$B$1000,2,FALSE)</f>
        <v>DLC_BASE_GAME</v>
      </c>
      <c r="L663" s="3" t="str">
        <f>VLOOKUP(J663,'LibSets constants'!$A$4:$C$1000,3,FALSE)</f>
        <v>Included in base game</v>
      </c>
    </row>
    <row r="664" spans="1:12" x14ac:dyDescent="0.25">
      <c r="A664" s="12">
        <v>1065</v>
      </c>
      <c r="B664" s="5">
        <f>VLOOKUP(A664,'ESO dumped ZoneData'!$A$3:$D$9995,2,FALSE)</f>
        <v>661</v>
      </c>
      <c r="C664" s="5">
        <f>VLOOKUP(A664,'ESO dumped ZoneData'!$A$3:$D$9995,3,FALSE)</f>
        <v>726</v>
      </c>
      <c r="D664" s="3" t="str">
        <f>VLOOKUP(A664,'ESO dumped ZoneData'!$A$3:$D$9995,4,FALSE)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constants'!$A$4:$B$1000,2,FALSE)</f>
        <v>DLC_MURKMIRE</v>
      </c>
      <c r="L664" s="3" t="str">
        <f>VLOOKUP(J664,'LibSets constants'!$A$4:$C$1000,3,FALSE)</f>
        <v>Murkmire</v>
      </c>
    </row>
    <row r="665" spans="1:12" x14ac:dyDescent="0.25">
      <c r="A665" s="12">
        <v>1066</v>
      </c>
      <c r="B665" s="5">
        <f>VLOOKUP(A665,'ESO dumped ZoneData'!$A$3:$D$9995,2,FALSE)</f>
        <v>662</v>
      </c>
      <c r="C665" s="5">
        <f>VLOOKUP(A665,'ESO dumped ZoneData'!$A$3:$D$9995,3,FALSE)</f>
        <v>726</v>
      </c>
      <c r="D665" s="3" t="str">
        <f>VLOOKUP(A665,'ESO dumped ZoneData'!$A$3:$D$9995,4,FALSE)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constants'!$A$4:$B$1000,2,FALSE)</f>
        <v>DLC_MURKMIRE</v>
      </c>
      <c r="L665" s="3" t="str">
        <f>VLOOKUP(J665,'LibSets constants'!$A$4:$C$1000,3,FALSE)</f>
        <v>Murkmire</v>
      </c>
    </row>
    <row r="666" spans="1:12" x14ac:dyDescent="0.25">
      <c r="A666" s="12">
        <v>1067</v>
      </c>
      <c r="B666" s="5">
        <f>VLOOKUP(A666,'ESO dumped ZoneData'!$A$3:$D$9995,2,FALSE)</f>
        <v>663</v>
      </c>
      <c r="C666" s="5">
        <f>VLOOKUP(A666,'ESO dumped ZoneData'!$A$3:$D$9995,3,FALSE)</f>
        <v>726</v>
      </c>
      <c r="D666" s="3" t="str">
        <f>VLOOKUP(A666,'ESO dumped ZoneData'!$A$3:$D$9995,4,FALSE)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constants'!$A$4:$B$1000,2,FALSE)</f>
        <v>DLC_MURKMIRE</v>
      </c>
      <c r="L666" s="3" t="str">
        <f>VLOOKUP(J666,'LibSets constants'!$A$4:$C$1000,3,FALSE)</f>
        <v>Murkmire</v>
      </c>
    </row>
    <row r="667" spans="1:12" x14ac:dyDescent="0.25">
      <c r="A667" s="12">
        <v>1068</v>
      </c>
      <c r="B667" s="5">
        <f>VLOOKUP(A667,'ESO dumped ZoneData'!$A$3:$D$9995,2,FALSE)</f>
        <v>664</v>
      </c>
      <c r="C667" s="5">
        <f>VLOOKUP(A667,'ESO dumped ZoneData'!$A$3:$D$9995,3,FALSE)</f>
        <v>726</v>
      </c>
      <c r="D667" s="3" t="str">
        <f>VLOOKUP(A667,'ESO dumped ZoneData'!$A$3:$D$9995,4,FALSE)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constants'!$A$4:$B$1000,2,FALSE)</f>
        <v>DLC_MURKMIRE</v>
      </c>
      <c r="L667" s="3" t="str">
        <f>VLOOKUP(J667,'LibSets constants'!$A$4:$C$1000,3,FALSE)</f>
        <v>Murkmire</v>
      </c>
    </row>
    <row r="668" spans="1:12" x14ac:dyDescent="0.25">
      <c r="A668" s="12">
        <v>1069</v>
      </c>
      <c r="B668" s="5">
        <f>VLOOKUP(A668,'ESO dumped ZoneData'!$A$3:$D$9995,2,FALSE)</f>
        <v>665</v>
      </c>
      <c r="C668" s="5">
        <f>VLOOKUP(A668,'ESO dumped ZoneData'!$A$3:$D$9995,3,FALSE)</f>
        <v>726</v>
      </c>
      <c r="D668" s="3" t="str">
        <f>VLOOKUP(A668,'ESO dumped ZoneData'!$A$3:$D$9995,4,FALSE)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constants'!$A$4:$B$1000,2,FALSE)</f>
        <v>DLC_MURKMIRE</v>
      </c>
      <c r="L668" s="3" t="str">
        <f>VLOOKUP(J668,'LibSets constants'!$A$4:$C$1000,3,FALSE)</f>
        <v>Murkmire</v>
      </c>
    </row>
    <row r="669" spans="1:12" x14ac:dyDescent="0.25">
      <c r="A669" s="12">
        <v>1070</v>
      </c>
      <c r="B669" s="5">
        <f>VLOOKUP(A669,'ESO dumped ZoneData'!$A$3:$D$9995,2,FALSE)</f>
        <v>666</v>
      </c>
      <c r="C669" s="5">
        <f>VLOOKUP(A669,'ESO dumped ZoneData'!$A$3:$D$9995,3,FALSE)</f>
        <v>726</v>
      </c>
      <c r="D669" s="3" t="str">
        <f>VLOOKUP(A669,'ESO dumped ZoneData'!$A$3:$D$9995,4,FALSE)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constants'!$A$4:$B$1000,2,FALSE)</f>
        <v>DLC_MURKMIRE</v>
      </c>
      <c r="L669" s="3" t="str">
        <f>VLOOKUP(J669,'LibSets constants'!$A$4:$C$1000,3,FALSE)</f>
        <v>Murkmire</v>
      </c>
    </row>
    <row r="670" spans="1:12" x14ac:dyDescent="0.25">
      <c r="A670" s="12">
        <v>1071</v>
      </c>
      <c r="B670" s="5">
        <f>VLOOKUP(A670,'ESO dumped ZoneData'!$A$3:$D$9995,2,FALSE)</f>
        <v>667</v>
      </c>
      <c r="C670" s="5">
        <f>VLOOKUP(A670,'ESO dumped ZoneData'!$A$3:$D$9995,3,FALSE)</f>
        <v>726</v>
      </c>
      <c r="D670" s="44" t="str">
        <f>VLOOKUP(A670,'ESO dumped ZoneData'!$A$3:$D$9995,4,FALSE)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constants'!$A$4:$B$1000,2,FALSE)</f>
        <v>DLC_MURKMIRE</v>
      </c>
      <c r="L670" s="3" t="str">
        <f>VLOOKUP(J670,'LibSets constants'!$A$4:$C$1000,3,FALSE)</f>
        <v>Murkmire</v>
      </c>
    </row>
    <row r="671" spans="1:12" x14ac:dyDescent="0.25">
      <c r="A671" s="12">
        <v>1072</v>
      </c>
      <c r="B671" s="5">
        <f>VLOOKUP(A671,'ESO dumped ZoneData'!$A$3:$D$9995,2,FALSE)</f>
        <v>668</v>
      </c>
      <c r="C671" s="5">
        <f>VLOOKUP(A671,'ESO dumped ZoneData'!$A$3:$D$9995,3,FALSE)</f>
        <v>117</v>
      </c>
      <c r="D671" s="3" t="str">
        <f>VLOOKUP(A671,'ESO dumped ZoneData'!$A$3:$D$9995,4,FALSE)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constants'!$A$4:$B$1000,2,FALSE)</f>
        <v>DLC_BASE_GAME</v>
      </c>
      <c r="L671" s="3" t="str">
        <f>VLOOKUP(J671,'LibSets constants'!$A$4:$C$1000,3,FALSE)</f>
        <v>Included in base game</v>
      </c>
    </row>
    <row r="672" spans="1:12" x14ac:dyDescent="0.25">
      <c r="A672" s="12">
        <v>1073</v>
      </c>
      <c r="B672" s="5">
        <f>VLOOKUP(A672,'ESO dumped ZoneData'!$A$3:$D$9995,2,FALSE)</f>
        <v>669</v>
      </c>
      <c r="C672" s="5">
        <f>VLOOKUP(A672,'ESO dumped ZoneData'!$A$3:$D$9995,3,FALSE)</f>
        <v>726</v>
      </c>
      <c r="D672" s="3" t="str">
        <f>VLOOKUP(A672,'ESO dumped ZoneData'!$A$3:$D$9995,4,FALSE)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constants'!$A$4:$B$1000,2,FALSE)</f>
        <v>DLC_MURKMIRE</v>
      </c>
      <c r="L672" s="3" t="str">
        <f>VLOOKUP(J672,'LibSets constants'!$A$4:$C$1000,3,FALSE)</f>
        <v>Murkmire</v>
      </c>
    </row>
    <row r="673" spans="1:12" x14ac:dyDescent="0.25">
      <c r="A673" s="12">
        <v>1074</v>
      </c>
      <c r="B673" s="5">
        <f>VLOOKUP(A673,'ESO dumped ZoneData'!$A$3:$D$9995,2,FALSE)</f>
        <v>670</v>
      </c>
      <c r="C673" s="5">
        <f>VLOOKUP(A673,'ESO dumped ZoneData'!$A$3:$D$9995,3,FALSE)</f>
        <v>41</v>
      </c>
      <c r="D673" s="3" t="str">
        <f>VLOOKUP(A673,'ESO dumped ZoneData'!$A$3:$D$9995,4,FALSE)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constants'!$A$4:$B$1000,2,FALSE)</f>
        <v>DLC_BASE_GAME</v>
      </c>
      <c r="L673" s="3" t="str">
        <f>VLOOKUP(J673,'LibSets constants'!$A$4:$C$1000,3,FALSE)</f>
        <v>Included in base game</v>
      </c>
    </row>
    <row r="674" spans="1:12" x14ac:dyDescent="0.25">
      <c r="A674" s="12">
        <v>1075</v>
      </c>
      <c r="B674" s="5">
        <f>VLOOKUP(A674,'ESO dumped ZoneData'!$A$3:$D$9995,2,FALSE)</f>
        <v>671</v>
      </c>
      <c r="C674" s="5">
        <f>VLOOKUP(A674,'ESO dumped ZoneData'!$A$3:$D$9995,3,FALSE)</f>
        <v>381</v>
      </c>
      <c r="D674" s="3" t="str">
        <f>VLOOKUP(A674,'ESO dumped ZoneData'!$A$3:$D$9995,4,FALSE)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constants'!$A$4:$B$1000,2,FALSE)</f>
        <v>DLC_BASE_GAME</v>
      </c>
      <c r="L674" s="3" t="str">
        <f>VLOOKUP(J674,'LibSets constants'!$A$4:$C$1000,3,FALSE)</f>
        <v>Included in base game</v>
      </c>
    </row>
    <row r="675" spans="1:12" x14ac:dyDescent="0.25">
      <c r="A675" s="12">
        <v>1076</v>
      </c>
      <c r="B675" s="5">
        <f>VLOOKUP(A675,'ESO dumped ZoneData'!$A$3:$D$9995,2,FALSE)</f>
        <v>672</v>
      </c>
      <c r="C675" s="5">
        <f>VLOOKUP(A675,'ESO dumped ZoneData'!$A$3:$D$9995,3,FALSE)</f>
        <v>3</v>
      </c>
      <c r="D675" s="3" t="str">
        <f>VLOOKUP(A675,'ESO dumped ZoneData'!$A$3:$D$9995,4,FALSE)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constants'!$A$4:$B$1000,2,FALSE)</f>
        <v>DLC_BASE_GAME</v>
      </c>
      <c r="L675" s="3" t="str">
        <f>VLOOKUP(J675,'LibSets constants'!$A$4:$C$1000,3,FALSE)</f>
        <v>Included in base game</v>
      </c>
    </row>
    <row r="676" spans="1:12" x14ac:dyDescent="0.25">
      <c r="A676" s="12">
        <v>1077</v>
      </c>
      <c r="B676" s="5">
        <f>VLOOKUP(A676,'ESO dumped ZoneData'!$A$3:$D$9995,2,FALSE)</f>
        <v>673</v>
      </c>
      <c r="C676" s="5">
        <f>VLOOKUP(A676,'ESO dumped ZoneData'!$A$3:$D$9995,3,FALSE)</f>
        <v>726</v>
      </c>
      <c r="D676" s="3" t="str">
        <f>VLOOKUP(A676,'ESO dumped ZoneData'!$A$3:$D$9995,4,FALSE)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constants'!$A$4:$B$1000,2,FALSE)</f>
        <v>DLC_MURKMIRE</v>
      </c>
      <c r="L676" s="3" t="str">
        <f>VLOOKUP(J676,'LibSets constants'!$A$4:$C$1000,3,FALSE)</f>
        <v>Murkmire</v>
      </c>
    </row>
    <row r="677" spans="1:12" x14ac:dyDescent="0.25">
      <c r="A677" s="12">
        <v>1078</v>
      </c>
      <c r="B677" s="5">
        <f>VLOOKUP(A677,'ESO dumped ZoneData'!$A$3:$D$9995,2,FALSE)</f>
        <v>674</v>
      </c>
      <c r="C677" s="5">
        <f>VLOOKUP(A677,'ESO dumped ZoneData'!$A$3:$D$9995,3,FALSE)</f>
        <v>726</v>
      </c>
      <c r="D677" s="3" t="str">
        <f>VLOOKUP(A677,'ESO dumped ZoneData'!$A$3:$D$9995,4,FALSE)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constants'!$A$4:$B$1000,2,FALSE)</f>
        <v>DLC_MURKMIRE</v>
      </c>
      <c r="L677" s="3" t="str">
        <f>VLOOKUP(J677,'LibSets constants'!$A$4:$C$1000,3,FALSE)</f>
        <v>Murkmire</v>
      </c>
    </row>
    <row r="678" spans="1:12" x14ac:dyDescent="0.25">
      <c r="A678" s="12">
        <v>1079</v>
      </c>
      <c r="B678" s="5">
        <f>VLOOKUP(A678,'ESO dumped ZoneData'!$A$3:$D$9995,2,FALSE)</f>
        <v>675</v>
      </c>
      <c r="C678" s="5">
        <f>VLOOKUP(A678,'ESO dumped ZoneData'!$A$3:$D$9995,3,FALSE)</f>
        <v>726</v>
      </c>
      <c r="D678" s="3" t="str">
        <f>VLOOKUP(A678,'ESO dumped ZoneData'!$A$3:$D$9995,4,FALSE)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constants'!$A$4:$B$1000,2,FALSE)</f>
        <v>DLC_MURKMIRE</v>
      </c>
      <c r="L678" s="3" t="str">
        <f>VLOOKUP(J678,'LibSets constants'!$A$4:$C$1000,3,FALSE)</f>
        <v>Murkmire</v>
      </c>
    </row>
    <row r="679" spans="1:12" x14ac:dyDescent="0.25">
      <c r="A679" s="12">
        <v>1080</v>
      </c>
      <c r="B679" s="5">
        <f>VLOOKUP(A679,'ESO dumped ZoneData'!$A$3:$D$9995,2,FALSE)</f>
        <v>676</v>
      </c>
      <c r="C679" s="5">
        <f>VLOOKUP(A679,'ESO dumped ZoneData'!$A$3:$D$9995,3,FALSE)</f>
        <v>101</v>
      </c>
      <c r="D679" s="3" t="str">
        <f>VLOOKUP(A679,'ESO dumped ZoneData'!$A$3:$D$9995,4,FALSE)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constants'!$A$4:$B$1000,2,FALSE)</f>
        <v>DLC_BASE_GAME</v>
      </c>
      <c r="L679" s="3" t="str">
        <f>VLOOKUP(J679,'LibSets constants'!$A$4:$C$1000,3,FALSE)</f>
        <v>Included in base game</v>
      </c>
    </row>
    <row r="680" spans="1:12" x14ac:dyDescent="0.25">
      <c r="A680" s="12">
        <v>1081</v>
      </c>
      <c r="B680" s="5">
        <f>VLOOKUP(A680,'ESO dumped ZoneData'!$A$3:$D$9995,2,FALSE)</f>
        <v>677</v>
      </c>
      <c r="C680" s="5">
        <f>VLOOKUP(A680,'ESO dumped ZoneData'!$A$3:$D$9995,3,FALSE)</f>
        <v>823</v>
      </c>
      <c r="D680" s="3" t="str">
        <f>VLOOKUP(A680,'ESO dumped ZoneData'!$A$3:$D$9995,4,FALSE)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constants'!$A$4:$B$1000,2,FALSE)</f>
        <v>DLC_DARK_BROTHERHOOD</v>
      </c>
      <c r="L680" s="3" t="str">
        <f>VLOOKUP(J680,'LibSets constants'!$A$4:$C$1000,3,FALSE)</f>
        <v>Dark Brotherhood</v>
      </c>
    </row>
    <row r="681" spans="1:12" x14ac:dyDescent="0.25">
      <c r="A681" s="12">
        <v>1082</v>
      </c>
      <c r="B681" s="5">
        <f>VLOOKUP(A681,'ESO dumped ZoneData'!$A$3:$D$9995,2,FALSE)</f>
        <v>678</v>
      </c>
      <c r="C681" s="5">
        <f>VLOOKUP(A681,'ESO dumped ZoneData'!$A$3:$D$9995,3,FALSE)</f>
        <v>726</v>
      </c>
      <c r="D681" s="3" t="str">
        <f>VLOOKUP(A681,'ESO dumped ZoneData'!$A$3:$D$9995,4,FALSE)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constants'!$A$4:$B$1000,2,FALSE)</f>
        <v>DLC_MURKMIRE</v>
      </c>
      <c r="L681" s="3" t="str">
        <f>VLOOKUP(J681,'LibSets constants'!$A$4:$C$1000,3,FALSE)</f>
        <v>Murkmire</v>
      </c>
    </row>
    <row r="682" spans="1:12" x14ac:dyDescent="0.25">
      <c r="A682" s="12">
        <v>1083</v>
      </c>
      <c r="B682" s="5">
        <f>VLOOKUP(A682,'ESO dumped ZoneData'!$A$3:$D$9995,2,FALSE)</f>
        <v>679</v>
      </c>
      <c r="C682" s="5">
        <f>VLOOKUP(A682,'ESO dumped ZoneData'!$A$3:$D$9995,3,FALSE)</f>
        <v>726</v>
      </c>
      <c r="D682" s="3" t="str">
        <f>VLOOKUP(A682,'ESO dumped ZoneData'!$A$3:$D$9995,4,FALSE)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constants'!$A$4:$B$1000,2,FALSE)</f>
        <v>DLC_MURKMIRE</v>
      </c>
      <c r="L682" s="3" t="str">
        <f>VLOOKUP(J682,'LibSets constants'!$A$4:$C$1000,3,FALSE)</f>
        <v>Murkmire</v>
      </c>
    </row>
    <row r="683" spans="1:12" x14ac:dyDescent="0.25">
      <c r="A683" s="12">
        <v>1085</v>
      </c>
      <c r="B683" s="5">
        <f>VLOOKUP(A683,'ESO dumped ZoneData'!$A$3:$D$9995,2,FALSE)</f>
        <v>680</v>
      </c>
      <c r="C683" s="5">
        <f>VLOOKUP(A683,'ESO dumped ZoneData'!$A$3:$D$9995,3,FALSE)</f>
        <v>1086</v>
      </c>
      <c r="D683" s="3" t="str">
        <f>VLOOKUP(A683,'ESO dumped ZoneData'!$A$3:$D$9995,4,FALSE)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constants'!$A$4:$B$1000,2,FALSE)</f>
        <v>DLC_BASE_GAME</v>
      </c>
      <c r="L683" s="3" t="str">
        <f>VLOOKUP(J683,'LibSets constants'!$A$4:$C$1000,3,FALSE)</f>
        <v>Included in base game</v>
      </c>
    </row>
    <row r="684" spans="1:12" x14ac:dyDescent="0.25">
      <c r="A684" s="12">
        <v>1086</v>
      </c>
      <c r="B684" s="5">
        <f>VLOOKUP(A684,'ESO dumped ZoneData'!$A$3:$D$9995,2,FALSE)</f>
        <v>681</v>
      </c>
      <c r="C684" s="5">
        <f>VLOOKUP(A684,'ESO dumped ZoneData'!$A$3:$D$9995,3,FALSE)</f>
        <v>1086</v>
      </c>
      <c r="D684" s="3" t="str">
        <f>VLOOKUP(A684,'ESO dumped ZoneData'!$A$3:$D$9995,4,FALSE)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constants'!$A$4:$B$1000,2,FALSE)</f>
        <v>DLC_ELSWEYR</v>
      </c>
      <c r="L684" s="3" t="str">
        <f>VLOOKUP(J684,'LibSets constants'!$A$4:$C$1000,3,FALSE)</f>
        <v>Elsweyr</v>
      </c>
    </row>
    <row r="685" spans="1:12" x14ac:dyDescent="0.25">
      <c r="A685" s="12">
        <v>1088</v>
      </c>
      <c r="B685" s="5">
        <f>VLOOKUP(A685,'ESO dumped ZoneData'!$A$3:$D$9995,2,FALSE)</f>
        <v>682</v>
      </c>
      <c r="C685" s="5">
        <f>VLOOKUP(A685,'ESO dumped ZoneData'!$A$3:$D$9995,3,FALSE)</f>
        <v>1086</v>
      </c>
      <c r="D685" s="3" t="str">
        <f>VLOOKUP(A685,'ESO dumped ZoneData'!$A$3:$D$9995,4,FALSE)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constants'!$A$4:$B$1000,2,FALSE)</f>
        <v>DLC_ELSWEYR</v>
      </c>
      <c r="L685" s="3" t="str">
        <f>VLOOKUP(J685,'LibSets constants'!$A$4:$C$1000,3,FALSE)</f>
        <v>Elsweyr</v>
      </c>
    </row>
    <row r="686" spans="1:12" x14ac:dyDescent="0.25">
      <c r="A686" s="12">
        <v>1089</v>
      </c>
      <c r="B686" s="5">
        <f>VLOOKUP(A686,'ESO dumped ZoneData'!$A$3:$D$9995,2,FALSE)</f>
        <v>683</v>
      </c>
      <c r="C686" s="5">
        <f>VLOOKUP(A686,'ESO dumped ZoneData'!$A$3:$D$9995,3,FALSE)</f>
        <v>1086</v>
      </c>
      <c r="D686" s="3" t="str">
        <f>VLOOKUP(A686,'ESO dumped ZoneData'!$A$3:$D$9995,4,FALSE)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constants'!$A$4:$B$1000,2,FALSE)</f>
        <v>DLC_ELSWEYR</v>
      </c>
      <c r="L686" s="3" t="str">
        <f>VLOOKUP(J686,'LibSets constants'!$A$4:$C$1000,3,FALSE)</f>
        <v>Elsweyr</v>
      </c>
    </row>
    <row r="687" spans="1:12" x14ac:dyDescent="0.25">
      <c r="A687" s="12">
        <v>1090</v>
      </c>
      <c r="B687" s="5">
        <f>VLOOKUP(A687,'ESO dumped ZoneData'!$A$3:$D$9995,2,FALSE)</f>
        <v>684</v>
      </c>
      <c r="C687" s="5">
        <f>VLOOKUP(A687,'ESO dumped ZoneData'!$A$3:$D$9995,3,FALSE)</f>
        <v>1086</v>
      </c>
      <c r="D687" s="3" t="str">
        <f>VLOOKUP(A687,'ESO dumped ZoneData'!$A$3:$D$9995,4,FALSE)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constants'!$A$4:$B$1000,2,FALSE)</f>
        <v>DLC_ELSWEYR</v>
      </c>
      <c r="L687" s="3" t="str">
        <f>VLOOKUP(J687,'LibSets constants'!$A$4:$C$1000,3,FALSE)</f>
        <v>Elsweyr</v>
      </c>
    </row>
    <row r="688" spans="1:12" x14ac:dyDescent="0.25">
      <c r="A688" s="12">
        <v>1091</v>
      </c>
      <c r="B688" s="5">
        <f>VLOOKUP(A688,'ESO dumped ZoneData'!$A$3:$D$9995,2,FALSE)</f>
        <v>685</v>
      </c>
      <c r="C688" s="5">
        <f>VLOOKUP(A688,'ESO dumped ZoneData'!$A$3:$D$9995,3,FALSE)</f>
        <v>1086</v>
      </c>
      <c r="D688" s="3" t="str">
        <f>VLOOKUP(A688,'ESO dumped ZoneData'!$A$3:$D$9995,4,FALSE)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constants'!$A$4:$B$1000,2,FALSE)</f>
        <v>DLC_ELSWEYR</v>
      </c>
      <c r="L688" s="3" t="str">
        <f>VLOOKUP(J688,'LibSets constants'!$A$4:$C$1000,3,FALSE)</f>
        <v>Elsweyr</v>
      </c>
    </row>
    <row r="689" spans="1:12" x14ac:dyDescent="0.25">
      <c r="A689" s="12">
        <v>1092</v>
      </c>
      <c r="B689" s="5">
        <f>VLOOKUP(A689,'ESO dumped ZoneData'!$A$3:$D$9995,2,FALSE)</f>
        <v>686</v>
      </c>
      <c r="C689" s="5">
        <f>VLOOKUP(A689,'ESO dumped ZoneData'!$A$3:$D$9995,3,FALSE)</f>
        <v>1086</v>
      </c>
      <c r="D689" s="3" t="str">
        <f>VLOOKUP(A689,'ESO dumped ZoneData'!$A$3:$D$9995,4,FALSE)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constants'!$A$4:$B$1000,2,FALSE)</f>
        <v>DLC_ELSWEYR</v>
      </c>
      <c r="L689" s="3" t="str">
        <f>VLOOKUP(J689,'LibSets constants'!$A$4:$C$1000,3,FALSE)</f>
        <v>Elsweyr</v>
      </c>
    </row>
    <row r="690" spans="1:12" x14ac:dyDescent="0.25">
      <c r="A690" s="12">
        <v>1094</v>
      </c>
      <c r="B690" s="5">
        <f>VLOOKUP(A690,'ESO dumped ZoneData'!$A$3:$D$9995,2,FALSE)</f>
        <v>687</v>
      </c>
      <c r="C690" s="5">
        <f>VLOOKUP(A690,'ESO dumped ZoneData'!$A$3:$D$9995,3,FALSE)</f>
        <v>1086</v>
      </c>
      <c r="D690" s="3" t="str">
        <f>VLOOKUP(A690,'ESO dumped ZoneData'!$A$3:$D$9995,4,FALSE)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constants'!$A$4:$B$1000,2,FALSE)</f>
        <v>DLC_ELSWEYR</v>
      </c>
      <c r="L690" s="3" t="str">
        <f>VLOOKUP(J690,'LibSets constants'!$A$4:$C$1000,3,FALSE)</f>
        <v>Elsweyr</v>
      </c>
    </row>
    <row r="691" spans="1:12" x14ac:dyDescent="0.25">
      <c r="A691" s="12">
        <v>1095</v>
      </c>
      <c r="B691" s="5">
        <f>VLOOKUP(A691,'ESO dumped ZoneData'!$A$3:$D$9995,2,FALSE)</f>
        <v>688</v>
      </c>
      <c r="C691" s="5">
        <f>VLOOKUP(A691,'ESO dumped ZoneData'!$A$3:$D$9995,3,FALSE)</f>
        <v>1086</v>
      </c>
      <c r="D691" s="3" t="str">
        <f>VLOOKUP(A691,'ESO dumped ZoneData'!$A$3:$D$9995,4,FALSE)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constants'!$A$4:$B$1000,2,FALSE)</f>
        <v>DLC_ELSWEYR</v>
      </c>
      <c r="L691" s="3" t="str">
        <f>VLOOKUP(J691,'LibSets constants'!$A$4:$C$1000,3,FALSE)</f>
        <v>Elsweyr</v>
      </c>
    </row>
    <row r="692" spans="1:12" x14ac:dyDescent="0.25">
      <c r="A692" s="12">
        <v>1096</v>
      </c>
      <c r="B692" s="5">
        <f>VLOOKUP(A692,'ESO dumped ZoneData'!$A$3:$D$9995,2,FALSE)</f>
        <v>689</v>
      </c>
      <c r="C692" s="5">
        <f>VLOOKUP(A692,'ESO dumped ZoneData'!$A$3:$D$9995,3,FALSE)</f>
        <v>1086</v>
      </c>
      <c r="D692" s="3" t="str">
        <f>VLOOKUP(A692,'ESO dumped ZoneData'!$A$3:$D$9995,4,FALSE)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constants'!$A$4:$B$1000,2,FALSE)</f>
        <v>DLC_ELSWEYR</v>
      </c>
      <c r="L692" s="3" t="str">
        <f>VLOOKUP(J692,'LibSets constants'!$A$4:$C$1000,3,FALSE)</f>
        <v>Elsweyr</v>
      </c>
    </row>
    <row r="693" spans="1:12" x14ac:dyDescent="0.25">
      <c r="A693" s="12">
        <v>1097</v>
      </c>
      <c r="B693" s="5">
        <f>VLOOKUP(A693,'ESO dumped ZoneData'!$A$3:$D$9995,2,FALSE)</f>
        <v>690</v>
      </c>
      <c r="C693" s="5">
        <f>VLOOKUP(A693,'ESO dumped ZoneData'!$A$3:$D$9995,3,FALSE)</f>
        <v>1086</v>
      </c>
      <c r="D693" s="3" t="str">
        <f>VLOOKUP(A693,'ESO dumped ZoneData'!$A$3:$D$9995,4,FALSE)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constants'!$A$4:$B$1000,2,FALSE)</f>
        <v>DLC_ELSWEYR</v>
      </c>
      <c r="L693" s="3" t="str">
        <f>VLOOKUP(J693,'LibSets constants'!$A$4:$C$1000,3,FALSE)</f>
        <v>Elsweyr</v>
      </c>
    </row>
    <row r="694" spans="1:12" x14ac:dyDescent="0.25">
      <c r="A694" s="12">
        <v>1098</v>
      </c>
      <c r="B694" s="5">
        <f>VLOOKUP(A694,'ESO dumped ZoneData'!$A$3:$D$9995,2,FALSE)</f>
        <v>691</v>
      </c>
      <c r="C694" s="5">
        <f>VLOOKUP(A694,'ESO dumped ZoneData'!$A$3:$D$9995,3,FALSE)</f>
        <v>1086</v>
      </c>
      <c r="D694" s="3" t="str">
        <f>VLOOKUP(A694,'ESO dumped ZoneData'!$A$3:$D$9995,4,FALSE)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constants'!$A$4:$B$1000,2,FALSE)</f>
        <v>DLC_ELSWEYR</v>
      </c>
      <c r="L694" s="3" t="str">
        <f>VLOOKUP(J694,'LibSets constants'!$A$4:$C$1000,3,FALSE)</f>
        <v>Elsweyr</v>
      </c>
    </row>
    <row r="695" spans="1:12" x14ac:dyDescent="0.25">
      <c r="A695" s="12">
        <v>1099</v>
      </c>
      <c r="B695" s="5">
        <f>VLOOKUP(A695,'ESO dumped ZoneData'!$A$3:$D$9995,2,FALSE)</f>
        <v>692</v>
      </c>
      <c r="C695" s="5">
        <f>VLOOKUP(A695,'ESO dumped ZoneData'!$A$3:$D$9995,3,FALSE)</f>
        <v>1086</v>
      </c>
      <c r="D695" s="3" t="str">
        <f>VLOOKUP(A695,'ESO dumped ZoneData'!$A$3:$D$9995,4,FALSE)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constants'!$A$4:$B$1000,2,FALSE)</f>
        <v>DLC_ELSWEYR</v>
      </c>
      <c r="L695" s="3" t="str">
        <f>VLOOKUP(J695,'LibSets constants'!$A$4:$C$1000,3,FALSE)</f>
        <v>Elsweyr</v>
      </c>
    </row>
    <row r="696" spans="1:12" x14ac:dyDescent="0.25">
      <c r="A696" s="12">
        <v>1101</v>
      </c>
      <c r="B696" s="5">
        <f>VLOOKUP(A696,'ESO dumped ZoneData'!$A$3:$D$9995,2,FALSE)</f>
        <v>693</v>
      </c>
      <c r="C696" s="5">
        <f>VLOOKUP(A696,'ESO dumped ZoneData'!$A$3:$D$9995,3,FALSE)</f>
        <v>1086</v>
      </c>
      <c r="D696" s="3" t="str">
        <f>VLOOKUP(A696,'ESO dumped ZoneData'!$A$3:$D$9995,4,FALSE)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constants'!$A$4:$B$1000,2,FALSE)</f>
        <v>DLC_ELSWEYR</v>
      </c>
      <c r="L696" s="3" t="str">
        <f>VLOOKUP(J696,'LibSets constants'!$A$4:$C$1000,3,FALSE)</f>
        <v>Elsweyr</v>
      </c>
    </row>
    <row r="697" spans="1:12" x14ac:dyDescent="0.25">
      <c r="A697" s="12">
        <v>1102</v>
      </c>
      <c r="B697" s="5">
        <f>VLOOKUP(A697,'ESO dumped ZoneData'!$A$3:$D$9995,2,FALSE)</f>
        <v>694</v>
      </c>
      <c r="C697" s="5">
        <f>VLOOKUP(A697,'ESO dumped ZoneData'!$A$3:$D$9995,3,FALSE)</f>
        <v>1086</v>
      </c>
      <c r="D697" s="3" t="str">
        <f>VLOOKUP(A697,'ESO dumped ZoneData'!$A$3:$D$9995,4,FALSE)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constants'!$A$4:$B$1000,2,FALSE)</f>
        <v>DLC_ELSWEYR</v>
      </c>
      <c r="L697" s="3" t="str">
        <f>VLOOKUP(J697,'LibSets constants'!$A$4:$C$1000,3,FALSE)</f>
        <v>Elsweyr</v>
      </c>
    </row>
    <row r="698" spans="1:12" x14ac:dyDescent="0.25">
      <c r="A698" s="12">
        <v>1103</v>
      </c>
      <c r="B698" s="5">
        <f>VLOOKUP(A698,'ESO dumped ZoneData'!$A$3:$D$9995,2,FALSE)</f>
        <v>695</v>
      </c>
      <c r="C698" s="5">
        <f>VLOOKUP(A698,'ESO dumped ZoneData'!$A$3:$D$9995,3,FALSE)</f>
        <v>1086</v>
      </c>
      <c r="D698" s="3" t="str">
        <f>VLOOKUP(A698,'ESO dumped ZoneData'!$A$3:$D$9995,4,FALSE)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constants'!$A$4:$B$1000,2,FALSE)</f>
        <v>DLC_ELSWEYR</v>
      </c>
      <c r="L698" s="3" t="str">
        <f>VLOOKUP(J698,'LibSets constants'!$A$4:$C$1000,3,FALSE)</f>
        <v>Elsweyr</v>
      </c>
    </row>
    <row r="699" spans="1:12" x14ac:dyDescent="0.25">
      <c r="A699" s="12">
        <v>1105</v>
      </c>
      <c r="B699" s="5">
        <f>VLOOKUP(A699,'ESO dumped ZoneData'!$A$3:$D$9995,2,FALSE)</f>
        <v>696</v>
      </c>
      <c r="C699" s="5">
        <f>VLOOKUP(A699,'ESO dumped ZoneData'!$A$3:$D$9995,3,FALSE)</f>
        <v>1086</v>
      </c>
      <c r="D699" s="3" t="str">
        <f>VLOOKUP(A699,'ESO dumped ZoneData'!$A$3:$D$9995,4,FALSE)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constants'!$A$4:$B$1000,2,FALSE)</f>
        <v>DLC_ELSWEYR</v>
      </c>
      <c r="L699" s="3" t="str">
        <f>VLOOKUP(J699,'LibSets constants'!$A$4:$C$1000,3,FALSE)</f>
        <v>Elsweyr</v>
      </c>
    </row>
    <row r="700" spans="1:12" x14ac:dyDescent="0.25">
      <c r="A700" s="12">
        <v>1106</v>
      </c>
      <c r="B700" s="5">
        <f>VLOOKUP(A700,'ESO dumped ZoneData'!$A$3:$D$9995,2,FALSE)</f>
        <v>697</v>
      </c>
      <c r="C700" s="5">
        <f>VLOOKUP(A700,'ESO dumped ZoneData'!$A$3:$D$9995,3,FALSE)</f>
        <v>1086</v>
      </c>
      <c r="D700" s="3" t="str">
        <f>VLOOKUP(A700,'ESO dumped ZoneData'!$A$3:$D$9995,4,FALSE)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constants'!$A$4:$B$1000,2,FALSE)</f>
        <v>DLC_ELSWEYR</v>
      </c>
      <c r="L700" s="3" t="str">
        <f>VLOOKUP(J700,'LibSets constants'!$A$4:$C$1000,3,FALSE)</f>
        <v>Elsweyr</v>
      </c>
    </row>
    <row r="701" spans="1:12" x14ac:dyDescent="0.25">
      <c r="A701" s="12">
        <v>1107</v>
      </c>
      <c r="B701" s="5">
        <f>VLOOKUP(A701,'ESO dumped ZoneData'!$A$3:$D$9995,2,FALSE)</f>
        <v>698</v>
      </c>
      <c r="C701" s="5">
        <f>VLOOKUP(A701,'ESO dumped ZoneData'!$A$3:$D$9995,3,FALSE)</f>
        <v>1107</v>
      </c>
      <c r="D701" s="44" t="str">
        <f>VLOOKUP(A701,'ESO dumped ZoneData'!$A$3:$D$9995,4,FALSE)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constants'!$A$4:$B$1000,2,FALSE)</f>
        <v>DLC_BASE_GAME</v>
      </c>
      <c r="L701" s="3" t="str">
        <f>VLOOKUP(J701,'LibSets constants'!$A$4:$C$1000,3,FALSE)</f>
        <v>Included in base game</v>
      </c>
    </row>
    <row r="702" spans="1:12" x14ac:dyDescent="0.25">
      <c r="A702" s="12">
        <v>1108</v>
      </c>
      <c r="B702" s="5">
        <f>VLOOKUP(A702,'ESO dumped ZoneData'!$A$3:$D$9995,2,FALSE)</f>
        <v>699</v>
      </c>
      <c r="C702" s="5">
        <f>VLOOKUP(A702,'ESO dumped ZoneData'!$A$3:$D$9995,3,FALSE)</f>
        <v>1108</v>
      </c>
      <c r="D702" s="3" t="str">
        <f>VLOOKUP(A702,'ESO dumped ZoneData'!$A$3:$D$9995,4,FALSE)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constants'!$A$4:$B$1000,2,FALSE)</f>
        <v>DLC_BASE_GAME</v>
      </c>
      <c r="L702" s="3" t="str">
        <f>VLOOKUP(J702,'LibSets constants'!$A$4:$C$1000,3,FALSE)</f>
        <v>Included in base game</v>
      </c>
    </row>
    <row r="703" spans="1:12" x14ac:dyDescent="0.25">
      <c r="A703" s="12">
        <v>1109</v>
      </c>
      <c r="B703" s="5">
        <f>VLOOKUP(A703,'ESO dumped ZoneData'!$A$3:$D$9995,2,FALSE)</f>
        <v>700</v>
      </c>
      <c r="C703" s="5">
        <f>VLOOKUP(A703,'ESO dumped ZoneData'!$A$3:$D$9995,3,FALSE)</f>
        <v>1109</v>
      </c>
      <c r="D703" s="3" t="str">
        <f>VLOOKUP(A703,'ESO dumped ZoneData'!$A$3:$D$9995,4,FALSE)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constants'!$A$4:$B$1000,2,FALSE)</f>
        <v>DLC_BASE_GAME</v>
      </c>
      <c r="L703" s="3" t="str">
        <f>VLOOKUP(J703,'LibSets constants'!$A$4:$C$1000,3,FALSE)</f>
        <v>Included in base game</v>
      </c>
    </row>
    <row r="704" spans="1:12" x14ac:dyDescent="0.25">
      <c r="A704" s="12">
        <v>1110</v>
      </c>
      <c r="B704" s="5">
        <f>VLOOKUP(A704,'ESO dumped ZoneData'!$A$3:$D$9995,2,FALSE)</f>
        <v>701</v>
      </c>
      <c r="C704" s="5">
        <f>VLOOKUP(A704,'ESO dumped ZoneData'!$A$3:$D$9995,3,FALSE)</f>
        <v>1086</v>
      </c>
      <c r="D704" s="3" t="str">
        <f>VLOOKUP(A704,'ESO dumped ZoneData'!$A$3:$D$9995,4,FALSE)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constants'!$A$4:$B$1000,2,FALSE)</f>
        <v>DLC_ELSWEYR</v>
      </c>
      <c r="L704" s="3" t="str">
        <f>VLOOKUP(J704,'LibSets constants'!$A$4:$C$1000,3,FALSE)</f>
        <v>Elsweyr</v>
      </c>
    </row>
    <row r="705" spans="1:12" x14ac:dyDescent="0.25">
      <c r="A705" s="12">
        <v>1111</v>
      </c>
      <c r="B705" s="5">
        <f>VLOOKUP(A705,'ESO dumped ZoneData'!$A$3:$D$9995,2,FALSE)</f>
        <v>702</v>
      </c>
      <c r="C705" s="5">
        <f>VLOOKUP(A705,'ESO dumped ZoneData'!$A$3:$D$9995,3,FALSE)</f>
        <v>1086</v>
      </c>
      <c r="D705" s="3" t="str">
        <f>VLOOKUP(A705,'ESO dumped ZoneData'!$A$3:$D$9995,4,FALSE)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constants'!$A$4:$B$1000,2,FALSE)</f>
        <v>DLC_ELSWEYR</v>
      </c>
      <c r="L705" s="3" t="str">
        <f>VLOOKUP(J705,'LibSets constants'!$A$4:$C$1000,3,FALSE)</f>
        <v>Elsweyr</v>
      </c>
    </row>
    <row r="706" spans="1:12" x14ac:dyDescent="0.25">
      <c r="A706" s="12">
        <v>1112</v>
      </c>
      <c r="B706" s="5">
        <f>VLOOKUP(A706,'ESO dumped ZoneData'!$A$3:$D$9995,2,FALSE)</f>
        <v>703</v>
      </c>
      <c r="C706" s="5">
        <f>VLOOKUP(A706,'ESO dumped ZoneData'!$A$3:$D$9995,3,FALSE)</f>
        <v>1086</v>
      </c>
      <c r="D706" s="3" t="str">
        <f>VLOOKUP(A706,'ESO dumped ZoneData'!$A$3:$D$9995,4,FALSE)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constants'!$A$4:$B$1000,2,FALSE)</f>
        <v>DLC_ELSWEYR</v>
      </c>
      <c r="L706" s="3" t="str">
        <f>VLOOKUP(J706,'LibSets constants'!$A$4:$C$1000,3,FALSE)</f>
        <v>Elsweyr</v>
      </c>
    </row>
    <row r="707" spans="1:12" x14ac:dyDescent="0.25">
      <c r="A707" s="12">
        <v>1113</v>
      </c>
      <c r="B707" s="5">
        <f>VLOOKUP(A707,'ESO dumped ZoneData'!$A$3:$D$9995,2,FALSE)</f>
        <v>704</v>
      </c>
      <c r="C707" s="5">
        <f>VLOOKUP(A707,'ESO dumped ZoneData'!$A$3:$D$9995,3,FALSE)</f>
        <v>1086</v>
      </c>
      <c r="D707" s="3" t="str">
        <f>VLOOKUP(A707,'ESO dumped ZoneData'!$A$3:$D$9995,4,FALSE)</f>
        <v>Hidden Moon Crypts</v>
      </c>
      <c r="E707" s="3" t="str">
        <f t="array" ref="E707">IF(OR(EXACT(A707,'ESO Dungeon constants'!$D$3:$D$987)),"X","")</f>
        <v/>
      </c>
      <c r="F707" s="3" t="str">
        <f t="shared" ref="F707:F770" si="44">IF(EXACT(A707,C707),"X","")</f>
        <v/>
      </c>
      <c r="G707" s="3" t="str">
        <f t="shared" ref="G707:G770" si="45">IF(A707&lt;&gt;C707,VLOOKUP(C707,$A$3:$D$9950,4,FALSE),"")</f>
        <v>Northern Elsweyr</v>
      </c>
      <c r="H707" s="17">
        <f t="shared" ref="H707:H770" si="46">A707</f>
        <v>1113</v>
      </c>
      <c r="I707" s="17">
        <f t="shared" ref="I707:I770" si="47">C707</f>
        <v>1086</v>
      </c>
      <c r="J707">
        <v>14</v>
      </c>
      <c r="K707" s="3" t="str">
        <f>VLOOKUP(J707,'LibSets constants'!$A$4:$B$1000,2,FALSE)</f>
        <v>DLC_ELSWEYR</v>
      </c>
      <c r="L707" s="3" t="str">
        <f>VLOOKUP(J707,'LibSets constants'!$A$4:$C$1000,3,FALSE)</f>
        <v>Elsweyr</v>
      </c>
    </row>
    <row r="708" spans="1:12" x14ac:dyDescent="0.25">
      <c r="A708" s="12">
        <v>1114</v>
      </c>
      <c r="B708" s="5">
        <f>VLOOKUP(A708,'ESO dumped ZoneData'!$A$3:$D$9995,2,FALSE)</f>
        <v>705</v>
      </c>
      <c r="C708" s="5">
        <f>VLOOKUP(A708,'ESO dumped ZoneData'!$A$3:$D$9995,3,FALSE)</f>
        <v>1086</v>
      </c>
      <c r="D708" s="3" t="str">
        <f>VLOOKUP(A708,'ESO dumped ZoneData'!$A$3:$D$9995,4,FALSE)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constants'!$A$4:$B$1000,2,FALSE)</f>
        <v>DLC_ELSWEYR</v>
      </c>
      <c r="L708" s="3" t="str">
        <f>VLOOKUP(J708,'LibSets constants'!$A$4:$C$1000,3,FALSE)</f>
        <v>Elsweyr</v>
      </c>
    </row>
    <row r="709" spans="1:12" x14ac:dyDescent="0.25">
      <c r="A709" s="12">
        <v>1115</v>
      </c>
      <c r="B709" s="5">
        <f>VLOOKUP(A709,'ESO dumped ZoneData'!$A$3:$D$9995,2,FALSE)</f>
        <v>706</v>
      </c>
      <c r="C709" s="5">
        <f>VLOOKUP(A709,'ESO dumped ZoneData'!$A$3:$D$9995,3,FALSE)</f>
        <v>1086</v>
      </c>
      <c r="D709" s="3" t="str">
        <f>VLOOKUP(A709,'ESO dumped ZoneData'!$A$3:$D$9995,4,FALSE)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constants'!$A$4:$B$1000,2,FALSE)</f>
        <v>DLC_ELSWEYR</v>
      </c>
      <c r="L709" s="3" t="str">
        <f>VLOOKUP(J709,'LibSets constants'!$A$4:$C$1000,3,FALSE)</f>
        <v>Elsweyr</v>
      </c>
    </row>
    <row r="710" spans="1:12" x14ac:dyDescent="0.25">
      <c r="A710" s="12">
        <v>1116</v>
      </c>
      <c r="B710" s="5">
        <f>VLOOKUP(A710,'ESO dumped ZoneData'!$A$3:$D$9995,2,FALSE)</f>
        <v>707</v>
      </c>
      <c r="C710" s="5">
        <f>VLOOKUP(A710,'ESO dumped ZoneData'!$A$3:$D$9995,3,FALSE)</f>
        <v>1116</v>
      </c>
      <c r="D710" s="3" t="str">
        <f>VLOOKUP(A710,'ESO dumped ZoneData'!$A$3:$D$9995,4,FALSE)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constants'!$A$4:$B$1000,2,FALSE)</f>
        <v>DLC_BASE_GAME</v>
      </c>
      <c r="L710" s="3" t="str">
        <f>VLOOKUP(J710,'LibSets constants'!$A$4:$C$1000,3,FALSE)</f>
        <v>Included in base game</v>
      </c>
    </row>
    <row r="711" spans="1:12" x14ac:dyDescent="0.25">
      <c r="A711" s="12">
        <v>1117</v>
      </c>
      <c r="B711" s="5">
        <f>VLOOKUP(A711,'ESO dumped ZoneData'!$A$3:$D$9995,2,FALSE)</f>
        <v>708</v>
      </c>
      <c r="C711" s="5">
        <f>VLOOKUP(A711,'ESO dumped ZoneData'!$A$3:$D$9995,3,FALSE)</f>
        <v>1086</v>
      </c>
      <c r="D711" s="3" t="str">
        <f>VLOOKUP(A711,'ESO dumped ZoneData'!$A$3:$D$9995,4,FALSE)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constants'!$A$4:$B$1000,2,FALSE)</f>
        <v>DLC_ELSWEYR</v>
      </c>
      <c r="L711" s="3" t="str">
        <f>VLOOKUP(J711,'LibSets constants'!$A$4:$C$1000,3,FALSE)</f>
        <v>Elsweyr</v>
      </c>
    </row>
    <row r="712" spans="1:12" x14ac:dyDescent="0.25">
      <c r="A712" s="12">
        <v>1118</v>
      </c>
      <c r="B712" s="5">
        <f>VLOOKUP(A712,'ESO dumped ZoneData'!$A$3:$D$9995,2,FALSE)</f>
        <v>709</v>
      </c>
      <c r="C712" s="5">
        <f>VLOOKUP(A712,'ESO dumped ZoneData'!$A$3:$D$9995,3,FALSE)</f>
        <v>1086</v>
      </c>
      <c r="D712" s="3" t="str">
        <f>VLOOKUP(A712,'ESO dumped ZoneData'!$A$3:$D$9995,4,FALSE)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constants'!$A$4:$B$1000,2,FALSE)</f>
        <v>DLC_ELSWEYR</v>
      </c>
      <c r="L712" s="3" t="str">
        <f>VLOOKUP(J712,'LibSets constants'!$A$4:$C$1000,3,FALSE)</f>
        <v>Elsweyr</v>
      </c>
    </row>
    <row r="713" spans="1:12" x14ac:dyDescent="0.25">
      <c r="A713" s="12">
        <v>1119</v>
      </c>
      <c r="B713" s="5">
        <f>VLOOKUP(A713,'ESO dumped ZoneData'!$A$3:$D$9995,2,FALSE)</f>
        <v>710</v>
      </c>
      <c r="C713" s="5">
        <f>VLOOKUP(A713,'ESO dumped ZoneData'!$A$3:$D$9995,3,FALSE)</f>
        <v>1086</v>
      </c>
      <c r="D713" s="3" t="str">
        <f>VLOOKUP(A713,'ESO dumped ZoneData'!$A$3:$D$9995,4,FALSE)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constants'!$A$4:$B$1000,2,FALSE)</f>
        <v>DLC_ELSWEYR</v>
      </c>
      <c r="L713" s="3" t="str">
        <f>VLOOKUP(J713,'LibSets constants'!$A$4:$C$1000,3,FALSE)</f>
        <v>Elsweyr</v>
      </c>
    </row>
    <row r="714" spans="1:12" x14ac:dyDescent="0.25">
      <c r="A714" s="12">
        <v>1120</v>
      </c>
      <c r="B714" s="5">
        <f>VLOOKUP(A714,'ESO dumped ZoneData'!$A$3:$D$9995,2,FALSE)</f>
        <v>711</v>
      </c>
      <c r="C714" s="5">
        <f>VLOOKUP(A714,'ESO dumped ZoneData'!$A$3:$D$9995,3,FALSE)</f>
        <v>1086</v>
      </c>
      <c r="D714" s="3" t="str">
        <f>VLOOKUP(A714,'ESO dumped ZoneData'!$A$3:$D$9995,4,FALSE)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constants'!$A$4:$B$1000,2,FALSE)</f>
        <v>DLC_ELSWEYR</v>
      </c>
      <c r="L714" s="3" t="str">
        <f>VLOOKUP(J714,'LibSets constants'!$A$4:$C$1000,3,FALSE)</f>
        <v>Elsweyr</v>
      </c>
    </row>
    <row r="715" spans="1:12" x14ac:dyDescent="0.25">
      <c r="A715" s="12">
        <v>1121</v>
      </c>
      <c r="B715" s="5">
        <f>VLOOKUP(A715,'ESO dumped ZoneData'!$A$3:$D$9995,2,FALSE)</f>
        <v>712</v>
      </c>
      <c r="C715" s="5">
        <f>VLOOKUP(A715,'ESO dumped ZoneData'!$A$3:$D$9995,3,FALSE)</f>
        <v>1086</v>
      </c>
      <c r="D715" s="3" t="str">
        <f>VLOOKUP(A715,'ESO dumped ZoneData'!$A$3:$D$9995,4,FALSE)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constants'!$A$4:$B$1000,2,FALSE)</f>
        <v>DLC_ELSWEYR</v>
      </c>
      <c r="L715" s="3" t="str">
        <f>VLOOKUP(J715,'LibSets constants'!$A$4:$C$1000,3,FALSE)</f>
        <v>Elsweyr</v>
      </c>
    </row>
    <row r="716" spans="1:12" x14ac:dyDescent="0.25">
      <c r="A716" s="12">
        <v>1122</v>
      </c>
      <c r="B716" s="5">
        <f>VLOOKUP(A716,'ESO dumped ZoneData'!$A$3:$D$9995,2,FALSE)</f>
        <v>713</v>
      </c>
      <c r="C716" s="5">
        <f>VLOOKUP(A716,'ESO dumped ZoneData'!$A$3:$D$9995,3,FALSE)</f>
        <v>1086</v>
      </c>
      <c r="D716" s="3" t="str">
        <f>VLOOKUP(A716,'ESO dumped ZoneData'!$A$3:$D$9995,4,FALSE)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constants'!$A$4:$B$1000,2,FALSE)</f>
        <v>DLC_SCALEBREAKER</v>
      </c>
      <c r="L716" s="3" t="str">
        <f>VLOOKUP(J716,'LibSets constants'!$A$4:$C$1000,3,FALSE)</f>
        <v>Scalebraker</v>
      </c>
    </row>
    <row r="717" spans="1:12" x14ac:dyDescent="0.25">
      <c r="A717" s="12">
        <v>1123</v>
      </c>
      <c r="B717" s="5">
        <f>VLOOKUP(A717,'ESO dumped ZoneData'!$A$3:$D$9995,2,FALSE)</f>
        <v>714</v>
      </c>
      <c r="C717" s="5">
        <f>VLOOKUP(A717,'ESO dumped ZoneData'!$A$3:$D$9995,3,FALSE)</f>
        <v>383</v>
      </c>
      <c r="D717" s="3" t="str">
        <f>VLOOKUP(A717,'ESO dumped ZoneData'!$A$3:$D$9995,4,FALSE)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constants'!$A$4:$B$1000,2,FALSE)</f>
        <v>DLC_SCALEBREAKER</v>
      </c>
      <c r="L717" s="3" t="str">
        <f>VLOOKUP(J717,'LibSets constants'!$A$4:$C$1000,3,FALSE)</f>
        <v>Scalebraker</v>
      </c>
    </row>
    <row r="718" spans="1:12" x14ac:dyDescent="0.25">
      <c r="A718" s="12">
        <v>1125</v>
      </c>
      <c r="B718" s="5">
        <f>VLOOKUP(A718,'ESO dumped ZoneData'!$A$3:$D$9995,2,FALSE)</f>
        <v>715</v>
      </c>
      <c r="C718" s="5">
        <f>VLOOKUP(A718,'ESO dumped ZoneData'!$A$3:$D$9995,3,FALSE)</f>
        <v>101</v>
      </c>
      <c r="D718" s="3" t="str">
        <f>VLOOKUP(A718,'ESO dumped ZoneData'!$A$3:$D$9995,4,FALSE)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constants'!$A$4:$B$1000,2,FALSE)</f>
        <v>DLC_BASE_GAME</v>
      </c>
      <c r="L718" s="3" t="str">
        <f>VLOOKUP(J718,'LibSets constants'!$A$4:$C$1000,3,FALSE)</f>
        <v>Included in base game</v>
      </c>
    </row>
    <row r="719" spans="1:12" x14ac:dyDescent="0.25">
      <c r="A719" s="12">
        <v>1126</v>
      </c>
      <c r="B719" s="5">
        <f>VLOOKUP(A719,'ESO dumped ZoneData'!$A$3:$D$9995,2,FALSE)</f>
        <v>716</v>
      </c>
      <c r="C719" s="5">
        <f>VLOOKUP(A719,'ESO dumped ZoneData'!$A$3:$D$9995,3,FALSE)</f>
        <v>888</v>
      </c>
      <c r="D719" s="3" t="str">
        <f>VLOOKUP(A719,'ESO dumped ZoneData'!$A$3:$D$9995,4,FALSE)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constants'!$A$4:$B$1000,2,FALSE)</f>
        <v>DLC_BASE_GAME</v>
      </c>
      <c r="L719" s="3" t="str">
        <f>VLOOKUP(J719,'LibSets constants'!$A$4:$C$1000,3,FALSE)</f>
        <v>Included in base game</v>
      </c>
    </row>
    <row r="720" spans="1:12" x14ac:dyDescent="0.25">
      <c r="A720" s="12">
        <v>1128</v>
      </c>
      <c r="B720" s="5">
        <f>VLOOKUP(A720,'ESO dumped ZoneData'!$A$3:$D$9995,2,FALSE)</f>
        <v>717</v>
      </c>
      <c r="C720" s="5">
        <f>VLOOKUP(A720,'ESO dumped ZoneData'!$A$3:$D$9995,3,FALSE)</f>
        <v>1086</v>
      </c>
      <c r="D720" s="3" t="str">
        <f>VLOOKUP(A720,'ESO dumped ZoneData'!$A$3:$D$9995,4,FALSE)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constants'!$A$4:$B$1000,2,FALSE)</f>
        <v>DLC_ELSWEYR</v>
      </c>
      <c r="L720" s="3" t="str">
        <f>VLOOKUP(J720,'LibSets constants'!$A$4:$C$1000,3,FALSE)</f>
        <v>Elsweyr</v>
      </c>
    </row>
    <row r="721" spans="1:12" x14ac:dyDescent="0.25">
      <c r="A721" s="12">
        <v>1129</v>
      </c>
      <c r="B721" s="5">
        <f>VLOOKUP(A721,'ESO dumped ZoneData'!$A$3:$D$9995,2,FALSE)</f>
        <v>718</v>
      </c>
      <c r="C721" s="5">
        <f>VLOOKUP(A721,'ESO dumped ZoneData'!$A$3:$D$9995,3,FALSE)</f>
        <v>1086</v>
      </c>
      <c r="D721" s="3" t="str">
        <f>VLOOKUP(A721,'ESO dumped ZoneData'!$A$3:$D$9995,4,FALSE)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constants'!$A$4:$B$1000,2,FALSE)</f>
        <v>DLC_ELSWEYR</v>
      </c>
      <c r="L721" s="3" t="str">
        <f>VLOOKUP(J721,'LibSets constants'!$A$4:$C$1000,3,FALSE)</f>
        <v>Elsweyr</v>
      </c>
    </row>
    <row r="722" spans="1:12" x14ac:dyDescent="0.25">
      <c r="A722" s="12">
        <v>1130</v>
      </c>
      <c r="B722" s="5">
        <f>VLOOKUP(A722,'ESO dumped ZoneData'!$A$3:$D$9995,2,FALSE)</f>
        <v>719</v>
      </c>
      <c r="C722" s="5">
        <f>VLOOKUP(A722,'ESO dumped ZoneData'!$A$3:$D$9995,3,FALSE)</f>
        <v>1086</v>
      </c>
      <c r="D722" s="3" t="str">
        <f>VLOOKUP(A722,'ESO dumped ZoneData'!$A$3:$D$9995,4,FALSE)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constants'!$A$4:$B$1000,2,FALSE)</f>
        <v>DLC_ELSWEYR</v>
      </c>
      <c r="L722" s="3" t="str">
        <f>VLOOKUP(J722,'LibSets constants'!$A$4:$C$1000,3,FALSE)</f>
        <v>Elsweyr</v>
      </c>
    </row>
    <row r="723" spans="1:12" x14ac:dyDescent="0.25">
      <c r="A723" s="12">
        <v>1133</v>
      </c>
      <c r="B723" s="5">
        <f>VLOOKUP(A723,'ESO dumped ZoneData'!$A$3:$D$9995,2,FALSE)</f>
        <v>720</v>
      </c>
      <c r="C723" s="5">
        <f>VLOOKUP(A723,'ESO dumped ZoneData'!$A$3:$D$9995,3,FALSE)</f>
        <v>1133</v>
      </c>
      <c r="D723" s="3" t="str">
        <f>VLOOKUP(A723,'ESO dumped ZoneData'!$A$3:$D$9995,4,FALSE)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constants'!$A$4:$B$1000,2,FALSE)</f>
        <v>DLC_DRAGONHOLD</v>
      </c>
      <c r="L723" s="3" t="str">
        <f>VLOOKUP(J723,'LibSets constants'!$A$4:$C$1000,3,FALSE)</f>
        <v>Dragonhold</v>
      </c>
    </row>
    <row r="724" spans="1:12" x14ac:dyDescent="0.25">
      <c r="A724" s="12">
        <v>1134</v>
      </c>
      <c r="B724" s="5">
        <f>VLOOKUP(A724,'ESO dumped ZoneData'!$A$3:$D$9995,2,FALSE)</f>
        <v>721</v>
      </c>
      <c r="C724" s="5">
        <f>VLOOKUP(A724,'ESO dumped ZoneData'!$A$3:$D$9995,3,FALSE)</f>
        <v>1133</v>
      </c>
      <c r="D724" s="3" t="str">
        <f>VLOOKUP(A724,'ESO dumped ZoneData'!$A$3:$D$9995,4,FALSE)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constants'!$A$4:$B$1000,2,FALSE)</f>
        <v>DLC_DRAGONHOLD</v>
      </c>
      <c r="L724" s="3" t="str">
        <f>VLOOKUP(J724,'LibSets constants'!$A$4:$C$1000,3,FALSE)</f>
        <v>Dragonhold</v>
      </c>
    </row>
    <row r="725" spans="1:12" x14ac:dyDescent="0.25">
      <c r="A725" s="12">
        <v>1135</v>
      </c>
      <c r="B725" s="5">
        <f>VLOOKUP(A725,'ESO dumped ZoneData'!$A$3:$D$9995,2,FALSE)</f>
        <v>722</v>
      </c>
      <c r="C725" s="5">
        <f>VLOOKUP(A725,'ESO dumped ZoneData'!$A$3:$D$9995,3,FALSE)</f>
        <v>1133</v>
      </c>
      <c r="D725" s="3" t="str">
        <f>VLOOKUP(A725,'ESO dumped ZoneData'!$A$3:$D$9995,4,FALSE)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constants'!$A$4:$B$1000,2,FALSE)</f>
        <v>DLC_DRAGONHOLD</v>
      </c>
      <c r="L725" s="3" t="str">
        <f>VLOOKUP(J725,'LibSets constants'!$A$4:$C$1000,3,FALSE)</f>
        <v>Dragonhold</v>
      </c>
    </row>
    <row r="726" spans="1:12" x14ac:dyDescent="0.25">
      <c r="A726" s="12">
        <v>1136</v>
      </c>
      <c r="B726" s="5">
        <f>VLOOKUP(A726,'ESO dumped ZoneData'!$A$3:$D$9995,2,FALSE)</f>
        <v>723</v>
      </c>
      <c r="C726" s="5">
        <f>VLOOKUP(A726,'ESO dumped ZoneData'!$A$3:$D$9995,3,FALSE)</f>
        <v>1133</v>
      </c>
      <c r="D726" s="44" t="str">
        <f>VLOOKUP(A726,'ESO dumped ZoneData'!$A$3:$D$9995,4,FALSE)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constants'!$A$4:$B$1000,2,FALSE)</f>
        <v>DLC_DRAGONHOLD</v>
      </c>
      <c r="L726" s="3" t="str">
        <f>VLOOKUP(J726,'LibSets constants'!$A$4:$C$1000,3,FALSE)</f>
        <v>Dragonhold</v>
      </c>
    </row>
    <row r="727" spans="1:12" x14ac:dyDescent="0.25">
      <c r="A727" s="12">
        <v>1137</v>
      </c>
      <c r="B727" s="5">
        <f>VLOOKUP(A727,'ESO dumped ZoneData'!$A$3:$D$9995,2,FALSE)</f>
        <v>724</v>
      </c>
      <c r="C727" s="5">
        <f>VLOOKUP(A727,'ESO dumped ZoneData'!$A$3:$D$9995,3,FALSE)</f>
        <v>1133</v>
      </c>
      <c r="D727" s="3" t="str">
        <f>VLOOKUP(A727,'ESO dumped ZoneData'!$A$3:$D$9995,4,FALSE)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constants'!$A$4:$B$1000,2,FALSE)</f>
        <v>DLC_DRAGONHOLD</v>
      </c>
      <c r="L727" s="3" t="str">
        <f>VLOOKUP(J727,'LibSets constants'!$A$4:$C$1000,3,FALSE)</f>
        <v>Dragonhold</v>
      </c>
    </row>
    <row r="728" spans="1:12" x14ac:dyDescent="0.25">
      <c r="A728" s="12">
        <v>1138</v>
      </c>
      <c r="B728" s="5">
        <f>VLOOKUP(A728,'ESO dumped ZoneData'!$A$3:$D$9995,2,FALSE)</f>
        <v>725</v>
      </c>
      <c r="C728" s="5">
        <f>VLOOKUP(A728,'ESO dumped ZoneData'!$A$3:$D$9995,3,FALSE)</f>
        <v>1133</v>
      </c>
      <c r="D728" s="3" t="str">
        <f>VLOOKUP(A728,'ESO dumped ZoneData'!$A$3:$D$9995,4,FALSE)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constants'!$A$4:$B$1000,2,FALSE)</f>
        <v>DLC_DRAGONHOLD</v>
      </c>
      <c r="L728" s="3" t="str">
        <f>VLOOKUP(J728,'LibSets constants'!$A$4:$C$1000,3,FALSE)</f>
        <v>Dragonhold</v>
      </c>
    </row>
    <row r="729" spans="1:12" x14ac:dyDescent="0.25">
      <c r="A729" s="12">
        <v>1139</v>
      </c>
      <c r="B729" s="5">
        <f>VLOOKUP(A729,'ESO dumped ZoneData'!$A$3:$D$9995,2,FALSE)</f>
        <v>726</v>
      </c>
      <c r="C729" s="5">
        <f>VLOOKUP(A729,'ESO dumped ZoneData'!$A$3:$D$9995,3,FALSE)</f>
        <v>1133</v>
      </c>
      <c r="D729" s="3" t="str">
        <f>VLOOKUP(A729,'ESO dumped ZoneData'!$A$3:$D$9995,4,FALSE)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constants'!$A$4:$B$1000,2,FALSE)</f>
        <v>DLC_DRAGONHOLD</v>
      </c>
      <c r="L729" s="3" t="str">
        <f>VLOOKUP(J729,'LibSets constants'!$A$4:$C$1000,3,FALSE)</f>
        <v>Dragonhold</v>
      </c>
    </row>
    <row r="730" spans="1:12" x14ac:dyDescent="0.25">
      <c r="A730" s="12">
        <v>1140</v>
      </c>
      <c r="B730" s="5">
        <f>VLOOKUP(A730,'ESO dumped ZoneData'!$A$3:$D$9995,2,FALSE)</f>
        <v>727</v>
      </c>
      <c r="C730" s="5">
        <f>VLOOKUP(A730,'ESO dumped ZoneData'!$A$3:$D$9995,3,FALSE)</f>
        <v>104</v>
      </c>
      <c r="D730" s="44" t="str">
        <f>VLOOKUP(A730,'ESO dumped ZoneData'!$A$3:$D$9995,4,FALSE)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constants'!$A$4:$B$1000,2,FALSE)</f>
        <v>DLC_SCALEBREAKER</v>
      </c>
      <c r="L730" s="3" t="str">
        <f>VLOOKUP(J730,'LibSets constants'!$A$4:$C$1000,3,FALSE)</f>
        <v>Scalebraker</v>
      </c>
    </row>
    <row r="731" spans="1:12" x14ac:dyDescent="0.25">
      <c r="A731" s="12">
        <v>1141</v>
      </c>
      <c r="B731" s="5">
        <f>VLOOKUP(A731,'ESO dumped ZoneData'!$A$3:$D$9995,2,FALSE)</f>
        <v>728</v>
      </c>
      <c r="C731" s="5">
        <f>VLOOKUP(A731,'ESO dumped ZoneData'!$A$3:$D$9995,3,FALSE)</f>
        <v>101</v>
      </c>
      <c r="D731" s="3" t="str">
        <f>VLOOKUP(A731,'ESO dumped ZoneData'!$A$3:$D$9995,4,FALSE)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constants'!$A$4:$B$1000,2,FALSE)</f>
        <v>DLC_SCALEBREAKER</v>
      </c>
      <c r="L731" s="3" t="str">
        <f>VLOOKUP(J731,'LibSets constants'!$A$4:$C$1000,3,FALSE)</f>
        <v>Scalebraker</v>
      </c>
    </row>
    <row r="732" spans="1:12" x14ac:dyDescent="0.25">
      <c r="A732" s="12">
        <v>1142</v>
      </c>
      <c r="B732" s="5">
        <f>VLOOKUP(A732,'ESO dumped ZoneData'!$A$3:$D$9995,2,FALSE)</f>
        <v>729</v>
      </c>
      <c r="C732" s="5">
        <f>VLOOKUP(A732,'ESO dumped ZoneData'!$A$3:$D$9995,3,FALSE)</f>
        <v>1142</v>
      </c>
      <c r="D732" s="3" t="str">
        <f>VLOOKUP(A732,'ESO dumped ZoneData'!$A$3:$D$9995,4,FALSE)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constants'!$A$4:$B$1000,2,FALSE)</f>
        <v>DLC_SCALEBREAKER</v>
      </c>
      <c r="L732" s="3" t="str">
        <f>VLOOKUP(J732,'LibSets constants'!$A$4:$C$1000,3,FALSE)</f>
        <v>Scalebraker</v>
      </c>
    </row>
    <row r="733" spans="1:12" x14ac:dyDescent="0.25">
      <c r="A733" s="12">
        <v>1143</v>
      </c>
      <c r="B733" s="5">
        <f>VLOOKUP(A733,'ESO dumped ZoneData'!$A$3:$D$9995,2,FALSE)</f>
        <v>730</v>
      </c>
      <c r="C733" s="5">
        <f>VLOOKUP(A733,'ESO dumped ZoneData'!$A$3:$D$9995,3,FALSE)</f>
        <v>19</v>
      </c>
      <c r="D733" s="3" t="str">
        <f>VLOOKUP(A733,'ESO dumped ZoneData'!$A$3:$D$9995,4,FALSE)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constants'!$A$4:$B$1000,2,FALSE)</f>
        <v>DLC_SCALEBREAKER</v>
      </c>
      <c r="L733" s="3" t="str">
        <f>VLOOKUP(J733,'LibSets constants'!$A$4:$C$1000,3,FALSE)</f>
        <v>Scalebraker</v>
      </c>
    </row>
    <row r="734" spans="1:12" x14ac:dyDescent="0.25">
      <c r="A734" s="12">
        <v>1144</v>
      </c>
      <c r="B734" s="5">
        <f>VLOOKUP(A734,'ESO dumped ZoneData'!$A$3:$D$9995,2,FALSE)</f>
        <v>731</v>
      </c>
      <c r="C734" s="5">
        <f>VLOOKUP(A734,'ESO dumped ZoneData'!$A$3:$D$9995,3,FALSE)</f>
        <v>1144</v>
      </c>
      <c r="D734" s="3" t="str">
        <f>VLOOKUP(A734,'ESO dumped ZoneData'!$A$3:$D$9995,4,FALSE)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constants'!$A$4:$B$1000,2,FALSE)</f>
        <v>DLC_SCALEBREAKER</v>
      </c>
      <c r="L734" s="3" t="str">
        <f>VLOOKUP(J734,'LibSets constants'!$A$4:$C$1000,3,FALSE)</f>
        <v>Scalebraker</v>
      </c>
    </row>
    <row r="735" spans="1:12" x14ac:dyDescent="0.25">
      <c r="A735" s="12">
        <v>1145</v>
      </c>
      <c r="B735" s="5">
        <f>VLOOKUP(A735,'ESO dumped ZoneData'!$A$3:$D$9995,2,FALSE)</f>
        <v>732</v>
      </c>
      <c r="C735" s="5">
        <f>VLOOKUP(A735,'ESO dumped ZoneData'!$A$3:$D$9995,3,FALSE)</f>
        <v>1133</v>
      </c>
      <c r="D735" s="3" t="str">
        <f>VLOOKUP(A735,'ESO dumped ZoneData'!$A$3:$D$9995,4,FALSE)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constants'!$A$4:$B$1000,2,FALSE)</f>
        <v>DLC_DRAGONHOLD</v>
      </c>
      <c r="L735" s="3" t="str">
        <f>VLOOKUP(J735,'LibSets constants'!$A$4:$C$1000,3,FALSE)</f>
        <v>Dragonhold</v>
      </c>
    </row>
    <row r="736" spans="1:12" x14ac:dyDescent="0.25">
      <c r="A736" s="12">
        <v>1146</v>
      </c>
      <c r="B736" s="5">
        <f>VLOOKUP(A736,'ESO dumped ZoneData'!$A$3:$D$9995,2,FALSE)</f>
        <v>733</v>
      </c>
      <c r="C736" s="5">
        <f>VLOOKUP(A736,'ESO dumped ZoneData'!$A$3:$D$9995,3,FALSE)</f>
        <v>1133</v>
      </c>
      <c r="D736" s="3" t="str">
        <f>VLOOKUP(A736,'ESO dumped ZoneData'!$A$3:$D$9995,4,FALSE)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constants'!$A$4:$B$1000,2,FALSE)</f>
        <v>DLC_DRAGONHOLD</v>
      </c>
      <c r="L736" s="3" t="str">
        <f>VLOOKUP(J736,'LibSets constants'!$A$4:$C$1000,3,FALSE)</f>
        <v>Dragonhold</v>
      </c>
    </row>
    <row r="737" spans="1:12" x14ac:dyDescent="0.25">
      <c r="A737" s="12">
        <v>1147</v>
      </c>
      <c r="B737" s="5">
        <f>VLOOKUP(A737,'ESO dumped ZoneData'!$A$3:$D$9995,2,FALSE)</f>
        <v>734</v>
      </c>
      <c r="C737" s="5">
        <f>VLOOKUP(A737,'ESO dumped ZoneData'!$A$3:$D$9995,3,FALSE)</f>
        <v>1133</v>
      </c>
      <c r="D737" s="3" t="str">
        <f>VLOOKUP(A737,'ESO dumped ZoneData'!$A$3:$D$9995,4,FALSE)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constants'!$A$4:$B$1000,2,FALSE)</f>
        <v>DLC_DRAGONHOLD</v>
      </c>
      <c r="L737" s="3" t="str">
        <f>VLOOKUP(J737,'LibSets constants'!$A$4:$C$1000,3,FALSE)</f>
        <v>Dragonhold</v>
      </c>
    </row>
    <row r="738" spans="1:12" x14ac:dyDescent="0.25">
      <c r="A738" s="12">
        <v>1148</v>
      </c>
      <c r="B738" s="5">
        <f>VLOOKUP(A738,'ESO dumped ZoneData'!$A$3:$D$9995,2,FALSE)</f>
        <v>735</v>
      </c>
      <c r="C738" s="5">
        <f>VLOOKUP(A738,'ESO dumped ZoneData'!$A$3:$D$9995,3,FALSE)</f>
        <v>1133</v>
      </c>
      <c r="D738" s="3" t="str">
        <f>VLOOKUP(A738,'ESO dumped ZoneData'!$A$3:$D$9995,4,FALSE)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constants'!$A$4:$B$1000,2,FALSE)</f>
        <v>DLC_DRAGONHOLD</v>
      </c>
      <c r="L738" s="3" t="str">
        <f>VLOOKUP(J738,'LibSets constants'!$A$4:$C$1000,3,FALSE)</f>
        <v>Dragonhold</v>
      </c>
    </row>
    <row r="739" spans="1:12" x14ac:dyDescent="0.25">
      <c r="A739" s="12">
        <v>1149</v>
      </c>
      <c r="B739" s="5">
        <f>VLOOKUP(A739,'ESO dumped ZoneData'!$A$3:$D$9995,2,FALSE)</f>
        <v>736</v>
      </c>
      <c r="C739" s="5">
        <f>VLOOKUP(A739,'ESO dumped ZoneData'!$A$3:$D$9995,3,FALSE)</f>
        <v>1133</v>
      </c>
      <c r="D739" s="3" t="str">
        <f>VLOOKUP(A739,'ESO dumped ZoneData'!$A$3:$D$9995,4,FALSE)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constants'!$A$4:$B$1000,2,FALSE)</f>
        <v>DLC_DRAGONHOLD</v>
      </c>
      <c r="L739" s="3" t="str">
        <f>VLOOKUP(J739,'LibSets constants'!$A$4:$C$1000,3,FALSE)</f>
        <v>Dragonhold</v>
      </c>
    </row>
    <row r="740" spans="1:12" x14ac:dyDescent="0.25">
      <c r="A740" s="12">
        <v>1150</v>
      </c>
      <c r="B740" s="5">
        <f>VLOOKUP(A740,'ESO dumped ZoneData'!$A$3:$D$9995,2,FALSE)</f>
        <v>737</v>
      </c>
      <c r="C740" s="5">
        <f>VLOOKUP(A740,'ESO dumped ZoneData'!$A$3:$D$9995,3,FALSE)</f>
        <v>1133</v>
      </c>
      <c r="D740" s="3" t="str">
        <f>VLOOKUP(A740,'ESO dumped ZoneData'!$A$3:$D$9995,4,FALSE)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constants'!$A$4:$B$1000,2,FALSE)</f>
        <v>DLC_DRAGONHOLD</v>
      </c>
      <c r="L740" s="3" t="str">
        <f>VLOOKUP(J740,'LibSets constants'!$A$4:$C$1000,3,FALSE)</f>
        <v>Dragonhold</v>
      </c>
    </row>
    <row r="741" spans="1:12" x14ac:dyDescent="0.25">
      <c r="A741" s="12">
        <v>1151</v>
      </c>
      <c r="B741" s="5">
        <f>VLOOKUP(A741,'ESO dumped ZoneData'!$A$3:$D$9995,2,FALSE)</f>
        <v>738</v>
      </c>
      <c r="C741" s="5">
        <f>VLOOKUP(A741,'ESO dumped ZoneData'!$A$3:$D$9995,3,FALSE)</f>
        <v>1133</v>
      </c>
      <c r="D741" s="3" t="str">
        <f>VLOOKUP(A741,'ESO dumped ZoneData'!$A$3:$D$9995,4,FALSE)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constants'!$A$4:$B$1000,2,FALSE)</f>
        <v>DLC_DRAGONHOLD</v>
      </c>
      <c r="L741" s="3" t="str">
        <f>VLOOKUP(J741,'LibSets constants'!$A$4:$C$1000,3,FALSE)</f>
        <v>Dragonhold</v>
      </c>
    </row>
    <row r="742" spans="1:12" x14ac:dyDescent="0.25">
      <c r="A742" s="12">
        <v>1152</v>
      </c>
      <c r="B742" s="5">
        <f>VLOOKUP(A742,'ESO dumped ZoneData'!$A$3:$D$9995,2,FALSE)</f>
        <v>739</v>
      </c>
      <c r="C742" s="5">
        <f>VLOOKUP(A742,'ESO dumped ZoneData'!$A$3:$D$9995,3,FALSE)</f>
        <v>684</v>
      </c>
      <c r="D742" s="3" t="str">
        <f>VLOOKUP(A742,'ESO dumped ZoneData'!$A$3:$D$9995,4,FALSE)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constants'!$A$4:$B$1000,2,FALSE)</f>
        <v>DLC_HARROWSTORM</v>
      </c>
      <c r="L742" s="3" t="str">
        <f>VLOOKUP(J742,'LibSets constants'!$A$4:$C$1000,3,FALSE)</f>
        <v>Harrowstorm</v>
      </c>
    </row>
    <row r="743" spans="1:12" x14ac:dyDescent="0.25">
      <c r="A743" s="12">
        <v>1153</v>
      </c>
      <c r="B743" s="5">
        <f>VLOOKUP(A743,'ESO dumped ZoneData'!$A$3:$D$9995,2,FALSE)</f>
        <v>740</v>
      </c>
      <c r="C743" s="5">
        <f>VLOOKUP(A743,'ESO dumped ZoneData'!$A$3:$D$9995,3,FALSE)</f>
        <v>92</v>
      </c>
      <c r="D743" s="3" t="str">
        <f>VLOOKUP(A743,'ESO dumped ZoneData'!$A$3:$D$9995,4,FALSE)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constants'!$A$4:$B$1000,2,FALSE)</f>
        <v>DLC_HARROWSTORM</v>
      </c>
      <c r="L743" s="3" t="str">
        <f>VLOOKUP(J743,'LibSets constants'!$A$4:$C$1000,3,FALSE)</f>
        <v>Harrowstorm</v>
      </c>
    </row>
    <row r="744" spans="1:12" x14ac:dyDescent="0.25">
      <c r="A744" s="12">
        <v>1154</v>
      </c>
      <c r="B744" s="5">
        <f>VLOOKUP(A744,'ESO dumped ZoneData'!$A$3:$D$9995,2,FALSE)</f>
        <v>741</v>
      </c>
      <c r="C744" s="5">
        <f>VLOOKUP(A744,'ESO dumped ZoneData'!$A$3:$D$9995,3,FALSE)</f>
        <v>1086</v>
      </c>
      <c r="D744" s="3" t="str">
        <f>VLOOKUP(A744,'ESO dumped ZoneData'!$A$3:$D$9995,4,FALSE)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constants'!$A$4:$B$1000,2,FALSE)</f>
        <v>DLC_SCALEBREAKER</v>
      </c>
      <c r="L744" s="3" t="str">
        <f>VLOOKUP(J744,'LibSets constants'!$A$4:$C$1000,3,FALSE)</f>
        <v>Scalebraker</v>
      </c>
    </row>
    <row r="745" spans="1:12" x14ac:dyDescent="0.25">
      <c r="A745" s="12">
        <v>1155</v>
      </c>
      <c r="B745" s="5">
        <f>VLOOKUP(A745,'ESO dumped ZoneData'!$A$3:$D$9995,2,FALSE)</f>
        <v>742</v>
      </c>
      <c r="C745" s="5">
        <f>VLOOKUP(A745,'ESO dumped ZoneData'!$A$3:$D$9995,3,FALSE)</f>
        <v>20</v>
      </c>
      <c r="D745" s="44" t="str">
        <f>VLOOKUP(A745,'ESO dumped ZoneData'!$A$3:$D$9995,4,FALSE)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constants'!$A$4:$B$1000,2,FALSE)</f>
        <v>DLC_SCALEBREAKER</v>
      </c>
      <c r="L745" s="3" t="str">
        <f>VLOOKUP(J745,'LibSets constants'!$A$4:$C$1000,3,FALSE)</f>
        <v>Scalebraker</v>
      </c>
    </row>
    <row r="746" spans="1:12" x14ac:dyDescent="0.25">
      <c r="A746" s="12">
        <v>1160</v>
      </c>
      <c r="B746" s="5">
        <v>743</v>
      </c>
      <c r="C746" s="5">
        <v>1160</v>
      </c>
      <c r="D746" s="44" t="str">
        <f>VLOOKUP(A746,'ESO dumped ZoneData'!$A$3:$D$9995,4,FALSE)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constants'!$A$4:$B$1000,2,FALSE)</f>
        <v>DLC_GREYMOOR</v>
      </c>
      <c r="L746" s="3" t="str">
        <f>VLOOKUP(J746,'LibSets constants'!$A$4:$C$1000,3,FALSE)</f>
        <v>Greymoor</v>
      </c>
    </row>
    <row r="747" spans="1:12" x14ac:dyDescent="0.25">
      <c r="A747" s="12">
        <v>1161</v>
      </c>
      <c r="B747" s="5">
        <v>744</v>
      </c>
      <c r="C747" s="5">
        <v>1161</v>
      </c>
      <c r="D747" s="3" t="str">
        <f>VLOOKUP(A747,'ESO dumped ZoneData'!$A$3:$D$9995,4,FALSE)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constants'!$A$4:$B$1000,2,FALSE)</f>
        <v>DLC_GREYMOOR</v>
      </c>
      <c r="L747" s="3" t="str">
        <f>VLOOKUP(J747,'LibSets constants'!$A$4:$C$1000,3,FALSE)</f>
        <v>Greymoor</v>
      </c>
    </row>
    <row r="748" spans="1:12" x14ac:dyDescent="0.25">
      <c r="A748" s="12">
        <v>1165</v>
      </c>
      <c r="B748" s="5">
        <v>745</v>
      </c>
      <c r="C748" s="5">
        <v>1161</v>
      </c>
      <c r="D748" s="3" t="str">
        <f>VLOOKUP(A748,'ESO dumped ZoneData'!$A$3:$D$9995,4,FALSE)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constants'!$A$4:$B$1000,2,FALSE)</f>
        <v>DLC_GREYMOOR</v>
      </c>
      <c r="L748" s="3" t="str">
        <f>VLOOKUP(J748,'LibSets constants'!$A$4:$C$1000,3,FALSE)</f>
        <v>Greymoor</v>
      </c>
    </row>
    <row r="749" spans="1:12" x14ac:dyDescent="0.25">
      <c r="A749" s="12">
        <v>1166</v>
      </c>
      <c r="B749" s="5">
        <v>746</v>
      </c>
      <c r="C749" s="5">
        <v>1160</v>
      </c>
      <c r="D749" s="3" t="str">
        <f>VLOOKUP(A749,'ESO dumped ZoneData'!$A$3:$D$9995,4,FALSE)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constants'!$A$4:$B$1000,2,FALSE)</f>
        <v>DLC_GREYMOOR</v>
      </c>
      <c r="L749" s="3" t="str">
        <f>VLOOKUP(J749,'LibSets constants'!$A$4:$C$1000,3,FALSE)</f>
        <v>Greymoor</v>
      </c>
    </row>
    <row r="750" spans="1:12" x14ac:dyDescent="0.25">
      <c r="A750" s="12">
        <v>1167</v>
      </c>
      <c r="B750" s="5">
        <v>747</v>
      </c>
      <c r="C750" s="5">
        <v>1160</v>
      </c>
      <c r="D750" s="3" t="str">
        <f>VLOOKUP(A750,'ESO dumped ZoneData'!$A$3:$D$9995,4,FALSE)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constants'!$A$4:$B$1000,2,FALSE)</f>
        <v>DLC_GREYMOOR</v>
      </c>
      <c r="L750" s="3" t="str">
        <f>VLOOKUP(J750,'LibSets constants'!$A$4:$C$1000,3,FALSE)</f>
        <v>Greymoor</v>
      </c>
    </row>
    <row r="751" spans="1:12" x14ac:dyDescent="0.25">
      <c r="A751" s="12">
        <v>1168</v>
      </c>
      <c r="B751" s="5">
        <v>748</v>
      </c>
      <c r="C751" s="5">
        <v>1160</v>
      </c>
      <c r="D751" s="3" t="str">
        <f>VLOOKUP(A751,'ESO dumped ZoneData'!$A$3:$D$9995,4,FALSE)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constants'!$A$4:$B$1000,2,FALSE)</f>
        <v>DLC_GREYMOOR</v>
      </c>
      <c r="L751" s="3" t="str">
        <f>VLOOKUP(J751,'LibSets constants'!$A$4:$C$1000,3,FALSE)</f>
        <v>Greymoor</v>
      </c>
    </row>
    <row r="752" spans="1:12" x14ac:dyDescent="0.25">
      <c r="A752" s="12">
        <v>1169</v>
      </c>
      <c r="B752" s="5">
        <v>749</v>
      </c>
      <c r="C752" s="5">
        <v>1160</v>
      </c>
      <c r="D752" s="3" t="str">
        <f>VLOOKUP(A752,'ESO dumped ZoneData'!$A$3:$D$9995,4,FALSE)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constants'!$A$4:$B$1000,2,FALSE)</f>
        <v>DLC_GREYMOOR</v>
      </c>
      <c r="L752" s="3" t="str">
        <f>VLOOKUP(J752,'LibSets constants'!$A$4:$C$1000,3,FALSE)</f>
        <v>Greymoor</v>
      </c>
    </row>
    <row r="753" spans="1:12" x14ac:dyDescent="0.25">
      <c r="A753" s="12">
        <v>1170</v>
      </c>
      <c r="B753" s="5">
        <v>750</v>
      </c>
      <c r="C753" s="5">
        <v>1160</v>
      </c>
      <c r="D753" s="3" t="str">
        <f>VLOOKUP(A753,'ESO dumped ZoneData'!$A$3:$D$9995,4,FALSE)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constants'!$A$4:$B$1000,2,FALSE)</f>
        <v>DLC_GREYMOOR</v>
      </c>
      <c r="L753" s="3" t="str">
        <f>VLOOKUP(J753,'LibSets constants'!$A$4:$C$1000,3,FALSE)</f>
        <v>Greymoor</v>
      </c>
    </row>
    <row r="754" spans="1:12" x14ac:dyDescent="0.25">
      <c r="A754" s="12">
        <v>1171</v>
      </c>
      <c r="B754" s="5">
        <v>751</v>
      </c>
      <c r="C754" s="5">
        <v>1161</v>
      </c>
      <c r="D754" s="3" t="str">
        <f>VLOOKUP(A754,'ESO dumped ZoneData'!$A$3:$D$9995,4,FALSE)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constants'!$A$4:$B$1000,2,FALSE)</f>
        <v>DLC_GREYMOOR</v>
      </c>
      <c r="L754" s="3" t="str">
        <f>VLOOKUP(J754,'LibSets constants'!$A$4:$C$1000,3,FALSE)</f>
        <v>Greymoor</v>
      </c>
    </row>
    <row r="755" spans="1:12" x14ac:dyDescent="0.25">
      <c r="A755" s="12">
        <v>1172</v>
      </c>
      <c r="B755" s="5">
        <v>752</v>
      </c>
      <c r="C755" s="5">
        <v>1161</v>
      </c>
      <c r="D755" s="3" t="str">
        <f>VLOOKUP(A755,'ESO dumped ZoneData'!$A$3:$D$9995,4,FALSE)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constants'!$A$4:$B$1000,2,FALSE)</f>
        <v>DLC_GREYMOOR</v>
      </c>
      <c r="L755" s="3" t="str">
        <f>VLOOKUP(J755,'LibSets constants'!$A$4:$C$1000,3,FALSE)</f>
        <v>Greymoor</v>
      </c>
    </row>
    <row r="756" spans="1:12" x14ac:dyDescent="0.25">
      <c r="A756" s="12">
        <v>1173</v>
      </c>
      <c r="B756" s="5">
        <v>753</v>
      </c>
      <c r="C756" s="5">
        <v>1161</v>
      </c>
      <c r="D756" s="3" t="str">
        <f>VLOOKUP(A756,'ESO dumped ZoneData'!$A$3:$D$9995,4,FALSE)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constants'!$A$4:$B$1000,2,FALSE)</f>
        <v>DLC_GREYMOOR</v>
      </c>
      <c r="L756" s="3" t="str">
        <f>VLOOKUP(J756,'LibSets constants'!$A$4:$C$1000,3,FALSE)</f>
        <v>Greymoor</v>
      </c>
    </row>
    <row r="757" spans="1:12" x14ac:dyDescent="0.25">
      <c r="A757" s="12">
        <v>1174</v>
      </c>
      <c r="B757" s="5">
        <v>754</v>
      </c>
      <c r="C757" s="5">
        <v>1160</v>
      </c>
      <c r="D757" s="3" t="str">
        <f>VLOOKUP(A757,'ESO dumped ZoneData'!$A$3:$D$9995,4,FALSE)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constants'!$A$4:$B$1000,2,FALSE)</f>
        <v>DLC_GREYMOOR</v>
      </c>
      <c r="L757" s="3" t="str">
        <f>VLOOKUP(J757,'LibSets constants'!$A$4:$C$1000,3,FALSE)</f>
        <v>Greymoor</v>
      </c>
    </row>
    <row r="758" spans="1:12" x14ac:dyDescent="0.25">
      <c r="A758" s="12">
        <v>1175</v>
      </c>
      <c r="B758" s="5">
        <v>755</v>
      </c>
      <c r="C758" s="5">
        <v>1175</v>
      </c>
      <c r="D758" s="3" t="str">
        <f>VLOOKUP(A758,'ESO dumped ZoneData'!$A$3:$D$9995,4,FALSE)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constants'!$A$4:$B$1000,2,FALSE)</f>
        <v>DLC_GREYMOOR</v>
      </c>
      <c r="L758" s="3" t="str">
        <f>VLOOKUP(J758,'LibSets constants'!$A$4:$C$1000,3,FALSE)</f>
        <v>Greymoor</v>
      </c>
    </row>
    <row r="759" spans="1:12" x14ac:dyDescent="0.25">
      <c r="A759" s="12">
        <v>1176</v>
      </c>
      <c r="B759" s="5">
        <v>756</v>
      </c>
      <c r="C759" s="5">
        <v>1160</v>
      </c>
      <c r="D759" s="3" t="str">
        <f>VLOOKUP(A759,'ESO dumped ZoneData'!$A$3:$D$9995,4,FALSE)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constants'!$A$4:$B$1000,2,FALSE)</f>
        <v>DLC_GREYMOOR</v>
      </c>
      <c r="L759" s="3" t="str">
        <f>VLOOKUP(J759,'LibSets constants'!$A$4:$C$1000,3,FALSE)</f>
        <v>Greymoor</v>
      </c>
    </row>
    <row r="760" spans="1:12" x14ac:dyDescent="0.25">
      <c r="A760" s="12">
        <v>1177</v>
      </c>
      <c r="B760" s="5">
        <v>757</v>
      </c>
      <c r="C760" s="5">
        <v>1160</v>
      </c>
      <c r="D760" s="3" t="str">
        <f>VLOOKUP(A760,'ESO dumped ZoneData'!$A$3:$D$9995,4,FALSE)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constants'!$A$4:$B$1000,2,FALSE)</f>
        <v>DLC_GREYMOOR</v>
      </c>
      <c r="L760" s="3" t="str">
        <f>VLOOKUP(J760,'LibSets constants'!$A$4:$C$1000,3,FALSE)</f>
        <v>Greymoor</v>
      </c>
    </row>
    <row r="761" spans="1:12" x14ac:dyDescent="0.25">
      <c r="A761" s="12">
        <v>1178</v>
      </c>
      <c r="B761" s="5">
        <v>758</v>
      </c>
      <c r="C761" s="5">
        <v>1160</v>
      </c>
      <c r="D761" s="3" t="str">
        <f>VLOOKUP(A761,'ESO dumped ZoneData'!$A$3:$D$9995,4,FALSE)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constants'!$A$4:$B$1000,2,FALSE)</f>
        <v>DLC_GREYMOOR</v>
      </c>
      <c r="L761" s="3" t="str">
        <f>VLOOKUP(J761,'LibSets constants'!$A$4:$C$1000,3,FALSE)</f>
        <v>Greymoor</v>
      </c>
    </row>
    <row r="762" spans="1:12" x14ac:dyDescent="0.25">
      <c r="A762" s="12">
        <v>1179</v>
      </c>
      <c r="B762" s="5">
        <v>759</v>
      </c>
      <c r="C762" s="5">
        <v>1160</v>
      </c>
      <c r="D762" s="3" t="str">
        <f>VLOOKUP(A762,'ESO dumped ZoneData'!$A$3:$D$9995,4,FALSE)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constants'!$A$4:$B$1000,2,FALSE)</f>
        <v>DLC_GREYMOOR</v>
      </c>
      <c r="L762" s="3" t="str">
        <f>VLOOKUP(J762,'LibSets constants'!$A$4:$C$1000,3,FALSE)</f>
        <v>Greymoor</v>
      </c>
    </row>
    <row r="763" spans="1:12" x14ac:dyDescent="0.25">
      <c r="A763" s="12">
        <v>1181</v>
      </c>
      <c r="B763" s="5">
        <v>760</v>
      </c>
      <c r="C763" s="5">
        <v>1161</v>
      </c>
      <c r="D763" s="3" t="str">
        <f>VLOOKUP(A763,'ESO dumped ZoneData'!$A$3:$D$9995,4,FALSE)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constants'!$A$4:$B$1000,2,FALSE)</f>
        <v>DLC_GREYMOOR</v>
      </c>
      <c r="L763" s="3" t="str">
        <f>VLOOKUP(J763,'LibSets constants'!$A$4:$C$1000,3,FALSE)</f>
        <v>Greymoor</v>
      </c>
    </row>
    <row r="764" spans="1:12" x14ac:dyDescent="0.25">
      <c r="A764" s="12">
        <v>1182</v>
      </c>
      <c r="B764" s="5">
        <v>761</v>
      </c>
      <c r="C764" s="5">
        <v>1160</v>
      </c>
      <c r="D764" s="3" t="str">
        <f>VLOOKUP(A764,'ESO dumped ZoneData'!$A$3:$D$9995,4,FALSE)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constants'!$A$4:$B$1000,2,FALSE)</f>
        <v>DLC_GREYMOOR</v>
      </c>
      <c r="L764" s="3" t="str">
        <f>VLOOKUP(J764,'LibSets constants'!$A$4:$C$1000,3,FALSE)</f>
        <v>Greymoor</v>
      </c>
    </row>
    <row r="765" spans="1:12" x14ac:dyDescent="0.25">
      <c r="A765" s="12">
        <v>1183</v>
      </c>
      <c r="B765" s="5">
        <v>762</v>
      </c>
      <c r="C765" s="5">
        <v>1161</v>
      </c>
      <c r="D765" s="3" t="str">
        <f>VLOOKUP(A765,'ESO dumped ZoneData'!$A$3:$D$9995,4,FALSE)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constants'!$A$4:$B$1000,2,FALSE)</f>
        <v>DLC_GREYMOOR</v>
      </c>
      <c r="L765" s="3" t="str">
        <f>VLOOKUP(J765,'LibSets constants'!$A$4:$C$1000,3,FALSE)</f>
        <v>Greymoor</v>
      </c>
    </row>
    <row r="766" spans="1:12" x14ac:dyDescent="0.25">
      <c r="A766" s="12">
        <v>1184</v>
      </c>
      <c r="B766" s="5">
        <v>763</v>
      </c>
      <c r="C766" s="5">
        <v>1161</v>
      </c>
      <c r="D766" s="3" t="str">
        <f>VLOOKUP(A766,'ESO dumped ZoneData'!$A$3:$D$9995,4,FALSE)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constants'!$A$4:$B$1000,2,FALSE)</f>
        <v>DLC_GREYMOOR</v>
      </c>
      <c r="L766" s="3" t="str">
        <f>VLOOKUP(J766,'LibSets constants'!$A$4:$C$1000,3,FALSE)</f>
        <v>Greymoor</v>
      </c>
    </row>
    <row r="767" spans="1:12" x14ac:dyDescent="0.25">
      <c r="A767" s="12">
        <v>1185</v>
      </c>
      <c r="B767" s="5">
        <v>764</v>
      </c>
      <c r="C767" s="5">
        <v>1160</v>
      </c>
      <c r="D767" s="3" t="str">
        <f>VLOOKUP(A767,'ESO dumped ZoneData'!$A$3:$D$9995,4,FALSE)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constants'!$A$4:$B$1000,2,FALSE)</f>
        <v>DLC_GREYMOOR</v>
      </c>
      <c r="L767" s="3" t="str">
        <f>VLOOKUP(J767,'LibSets constants'!$A$4:$C$1000,3,FALSE)</f>
        <v>Greymoor</v>
      </c>
    </row>
    <row r="768" spans="1:12" x14ac:dyDescent="0.25">
      <c r="A768" s="12">
        <v>1186</v>
      </c>
      <c r="B768" s="5">
        <v>765</v>
      </c>
      <c r="C768" s="5">
        <v>1160</v>
      </c>
      <c r="D768" s="3" t="str">
        <f>VLOOKUP(A768,'ESO dumped ZoneData'!$A$3:$D$9995,4,FALSE)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constants'!$A$4:$B$1000,2,FALSE)</f>
        <v>DLC_GREYMOOR</v>
      </c>
      <c r="L768" s="3" t="str">
        <f>VLOOKUP(J768,'LibSets constants'!$A$4:$C$1000,3,FALSE)</f>
        <v>Greymoor</v>
      </c>
    </row>
    <row r="769" spans="1:12" x14ac:dyDescent="0.25">
      <c r="A769" s="12">
        <v>1187</v>
      </c>
      <c r="B769" s="5">
        <v>766</v>
      </c>
      <c r="C769" s="5">
        <v>1161</v>
      </c>
      <c r="D769" s="3" t="str">
        <f>VLOOKUP(A769,'ESO dumped ZoneData'!$A$3:$D$9995,4,FALSE)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constants'!$A$4:$B$1000,2,FALSE)</f>
        <v>DLC_GREYMOOR</v>
      </c>
      <c r="L769" s="3" t="str">
        <f>VLOOKUP(J769,'LibSets constants'!$A$4:$C$1000,3,FALSE)</f>
        <v>Greymoor</v>
      </c>
    </row>
    <row r="770" spans="1:12" x14ac:dyDescent="0.25">
      <c r="A770" s="12">
        <v>1188</v>
      </c>
      <c r="B770" s="5">
        <f>VLOOKUP(A770,'ESO dumped ZoneData'!$A$3:$D$9995,2,FALSE)</f>
        <v>767</v>
      </c>
      <c r="C770" s="5">
        <f>VLOOKUP(A770,'ESO dumped ZoneData'!$A$3:$D$9995,3,FALSE)</f>
        <v>101</v>
      </c>
      <c r="D770" s="3" t="str">
        <f>VLOOKUP(A770,'ESO dumped ZoneData'!$A$3:$D$9995,4,FALSE)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constants'!$A$4:$B$1000,2,FALSE)</f>
        <v>DLC_HARROWSTORM</v>
      </c>
      <c r="L770" s="3" t="str">
        <f>VLOOKUP(J770,'LibSets constants'!$A$4:$C$1000,3,FALSE)</f>
        <v>Harrowstorm</v>
      </c>
    </row>
    <row r="771" spans="1:12" x14ac:dyDescent="0.25">
      <c r="A771" s="12">
        <v>1189</v>
      </c>
      <c r="B771" s="5">
        <f>VLOOKUP(A771,'ESO dumped ZoneData'!$A$3:$D$9995,2,FALSE)</f>
        <v>768</v>
      </c>
      <c r="C771" s="5">
        <f>VLOOKUP(A771,'ESO dumped ZoneData'!$A$3:$D$9995,3,FALSE)</f>
        <v>101</v>
      </c>
      <c r="D771" s="3" t="str">
        <f>VLOOKUP(A771,'ESO dumped ZoneData'!$A$3:$D$9995,4,FALSE)</f>
        <v>Palace of Kings</v>
      </c>
      <c r="E771" s="3" t="str">
        <f t="array" ref="E771">IF(OR(EXACT(A771,'ESO Dungeon constants'!$D$3:$D$987)),"X","")</f>
        <v/>
      </c>
      <c r="F771" s="3" t="str">
        <f t="shared" ref="F771:F810" si="48">IF(EXACT(A771,C771),"X","")</f>
        <v/>
      </c>
      <c r="G771" s="3" t="str">
        <f t="shared" ref="G771:G810" si="49">IF(A771&lt;&gt;C771,VLOOKUP(C771,$A$3:$D$9950,4,FALSE),"")</f>
        <v>Eastmarch</v>
      </c>
      <c r="H771" s="17">
        <f t="shared" ref="H771:H810" si="50">A771</f>
        <v>1189</v>
      </c>
      <c r="I771" s="17">
        <f t="shared" ref="I771:I810" si="51">C771</f>
        <v>101</v>
      </c>
      <c r="J771">
        <v>17</v>
      </c>
      <c r="K771" s="3" t="str">
        <f>VLOOKUP(J771,'LibSets constants'!$A$4:$B$1000,2,FALSE)</f>
        <v>DLC_HARROWSTORM</v>
      </c>
      <c r="L771" s="3" t="str">
        <f>VLOOKUP(J771,'LibSets constants'!$A$4:$C$1000,3,FALSE)</f>
        <v>Harrowstorm</v>
      </c>
    </row>
    <row r="772" spans="1:12" x14ac:dyDescent="0.25">
      <c r="A772" s="12">
        <v>1190</v>
      </c>
      <c r="B772" s="5">
        <f>VLOOKUP(A772,'ESO dumped ZoneData'!$A$3:$D$9995,2,FALSE)</f>
        <v>769</v>
      </c>
      <c r="C772" s="5">
        <f>VLOOKUP(A772,'ESO dumped ZoneData'!$A$3:$D$9995,3,FALSE)</f>
        <v>103</v>
      </c>
      <c r="D772" s="3" t="str">
        <f>VLOOKUP(A772,'ESO dumped ZoneData'!$A$3:$D$9995,4,FALSE)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constants'!$A$4:$B$1000,2,FALSE)</f>
        <v>DLC_HARROWSTORM</v>
      </c>
      <c r="L772" s="3" t="str">
        <f>VLOOKUP(J772,'LibSets constants'!$A$4:$C$1000,3,FALSE)</f>
        <v>Harrowstorm</v>
      </c>
    </row>
    <row r="773" spans="1:12" x14ac:dyDescent="0.25">
      <c r="A773" s="12">
        <v>1191</v>
      </c>
      <c r="B773" s="5">
        <f>VLOOKUP(A773,'ESO dumped ZoneData'!$A$3:$D$9995,2,FALSE)</f>
        <v>770</v>
      </c>
      <c r="C773" s="5">
        <f>VLOOKUP(A773,'ESO dumped ZoneData'!$A$3:$D$9995,3,FALSE)</f>
        <v>101</v>
      </c>
      <c r="D773" s="3" t="str">
        <f>VLOOKUP(A773,'ESO dumped ZoneData'!$A$3:$D$9995,4,FALSE)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constants'!$A$4:$B$1000,2,FALSE)</f>
        <v>DLC_HARROWSTORM</v>
      </c>
      <c r="L773" s="3" t="str">
        <f>VLOOKUP(J773,'LibSets constants'!$A$4:$C$1000,3,FALSE)</f>
        <v>Harrowstorm</v>
      </c>
    </row>
    <row r="774" spans="1:12" x14ac:dyDescent="0.25">
      <c r="A774" s="12">
        <v>1192</v>
      </c>
      <c r="B774" s="5">
        <f>VLOOKUP(A774,'ESO dumped ZoneData'!$A$3:$D$9995,2,FALSE)</f>
        <v>771</v>
      </c>
      <c r="C774" s="5">
        <f>VLOOKUP(A774,'ESO dumped ZoneData'!$A$3:$D$9995,3,FALSE)</f>
        <v>1133</v>
      </c>
      <c r="D774" s="3" t="str">
        <f>VLOOKUP(A774,'ESO dumped ZoneData'!$A$3:$D$9995,4,FALSE)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constants'!$A$4:$B$1000,2,FALSE)</f>
        <v>DLC_DRAGONHOLD</v>
      </c>
      <c r="L774" s="3" t="str">
        <f>VLOOKUP(J774,'LibSets constants'!$A$4:$C$1000,3,FALSE)</f>
        <v>Dragonhold</v>
      </c>
    </row>
    <row r="775" spans="1:12" x14ac:dyDescent="0.25">
      <c r="A775" s="12">
        <v>1193</v>
      </c>
      <c r="B775" s="5">
        <f>VLOOKUP(A775,'ESO dumped ZoneData'!$A$3:$D$9995,2,FALSE)</f>
        <v>772</v>
      </c>
      <c r="C775" s="5">
        <f>VLOOKUP(A775,'ESO dumped ZoneData'!$A$3:$D$9995,3,FALSE)</f>
        <v>1133</v>
      </c>
      <c r="D775" s="3" t="str">
        <f>VLOOKUP(A775,'ESO dumped ZoneData'!$A$3:$D$9995,4,FALSE)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constants'!$A$4:$B$1000,2,FALSE)</f>
        <v>DLC_DRAGONHOLD</v>
      </c>
      <c r="L775" s="3" t="str">
        <f>VLOOKUP(J775,'LibSets constants'!$A$4:$C$1000,3,FALSE)</f>
        <v>Dragonhold</v>
      </c>
    </row>
    <row r="776" spans="1:12" x14ac:dyDescent="0.25">
      <c r="A776" s="12">
        <v>1195</v>
      </c>
      <c r="B776" s="5">
        <v>773</v>
      </c>
      <c r="C776" s="5">
        <v>1195</v>
      </c>
      <c r="D776" s="3" t="str">
        <f>VLOOKUP(A776,'ESO dumped ZoneData'!$A$3:$D$9995,4,FALSE)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constants'!$A$4:$B$1000,2,FALSE)</f>
        <v>DLC_GREYMOOR</v>
      </c>
      <c r="L776" s="3" t="str">
        <f>VLOOKUP(J776,'LibSets constants'!$A$4:$C$1000,3,FALSE)</f>
        <v>Greymoor</v>
      </c>
    </row>
    <row r="777" spans="1:12" x14ac:dyDescent="0.25">
      <c r="A777" s="12">
        <v>1196</v>
      </c>
      <c r="B777" s="5">
        <v>774</v>
      </c>
      <c r="C777" s="5">
        <v>1160</v>
      </c>
      <c r="D777" s="3" t="str">
        <f>VLOOKUP(A777,'ESO dumped ZoneData'!$A$3:$D$9995,4,FALSE)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constants'!$A$4:$B$1000,2,FALSE)</f>
        <v>DLC_GREYMOOR</v>
      </c>
      <c r="L777" s="3" t="str">
        <f>VLOOKUP(J777,'LibSets constants'!$A$4:$C$1000,3,FALSE)</f>
        <v>Greymoor</v>
      </c>
    </row>
    <row r="778" spans="1:12" x14ac:dyDescent="0.25">
      <c r="A778" s="48">
        <v>1197</v>
      </c>
      <c r="B778" s="47">
        <v>775</v>
      </c>
      <c r="C778" s="47">
        <v>1161</v>
      </c>
      <c r="D778" s="44" t="str">
        <f>VLOOKUP(A778,'ESO dumped ZoneData'!$A$3:$D$9995,4,FALSE)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constants'!$A$4:$B$1000,2,FALSE)</f>
        <v>DLC_STONETHORN</v>
      </c>
      <c r="L778" s="3" t="str">
        <f>VLOOKUP(J778,'LibSets constants'!$A$4:$C$1000,3,FALSE)</f>
        <v>Stonethorn</v>
      </c>
    </row>
    <row r="779" spans="1:12" x14ac:dyDescent="0.25">
      <c r="A779" s="48">
        <v>1198</v>
      </c>
      <c r="B779" s="47">
        <v>776</v>
      </c>
      <c r="C779" s="47">
        <v>1198</v>
      </c>
      <c r="D779" s="44" t="str">
        <f>VLOOKUP(A779,'ESO dumped ZoneData'!$A$3:$D$9995,4,FALSE)</f>
        <v>U27 Dungeon 2</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constants'!$A$4:$B$1000,2,FALSE)</f>
        <v>DLC_STONETHORN</v>
      </c>
      <c r="L779" s="3" t="str">
        <f>VLOOKUP(J779,'LibSets constants'!$A$4:$C$1000,3,FALSE)</f>
        <v>Stonethorn</v>
      </c>
    </row>
    <row r="780" spans="1:12" x14ac:dyDescent="0.25">
      <c r="A780" s="12">
        <v>1199</v>
      </c>
      <c r="B780" s="5">
        <f>VLOOKUP(A780,'ESO dumped ZoneData'!$A$3:$D$9995,2,FALSE)</f>
        <v>777</v>
      </c>
      <c r="C780" s="5">
        <f>VLOOKUP(A780,'ESO dumped ZoneData'!$A$3:$D$9995,3,FALSE)</f>
        <v>684</v>
      </c>
      <c r="D780" s="3" t="str">
        <f>VLOOKUP(A780,'ESO dumped ZoneData'!$A$3:$D$9995,4,FALSE)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constants'!$A$4:$B$1000,2,FALSE)</f>
        <v>DLC_HARROWSTORM</v>
      </c>
      <c r="L780" s="3" t="str">
        <f>VLOOKUP(J780,'LibSets constants'!$A$4:$C$1000,3,FALSE)</f>
        <v>Harrowstorm</v>
      </c>
    </row>
    <row r="781" spans="1:12" x14ac:dyDescent="0.25">
      <c r="A781" s="12">
        <v>1200</v>
      </c>
      <c r="B781" s="5">
        <f>VLOOKUP(A781,'ESO dumped ZoneData'!$A$3:$D$9995,2,FALSE)</f>
        <v>778</v>
      </c>
      <c r="C781" s="5">
        <f>VLOOKUP(A781,'ESO dumped ZoneData'!$A$3:$D$9995,3,FALSE)</f>
        <v>1200</v>
      </c>
      <c r="D781" s="74" t="str">
        <f>VLOOKUP(A781,'ESO dumped ZoneData'!$A$3:$D$9995,4,FALSE)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constants'!$A$4:$B$1000,2,FALSE)</f>
        <v>DLC_HARROWSTORM</v>
      </c>
      <c r="L781" s="3" t="str">
        <f>VLOOKUP(J781,'LibSets constants'!$A$4:$C$1000,3,FALSE)</f>
        <v>Harrowstorm</v>
      </c>
    </row>
    <row r="782" spans="1:12" x14ac:dyDescent="0.25">
      <c r="A782" s="48">
        <v>1201</v>
      </c>
      <c r="B782" s="47">
        <v>779</v>
      </c>
      <c r="C782" s="47">
        <v>1160</v>
      </c>
      <c r="D782" s="74" t="str">
        <f>VLOOKUP(A782,'ESO dumped ZoneData'!$A$3:$D$9995,4,FALSE)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constants'!$A$4:$B$1000,2,FALSE)</f>
        <v>DLC_STONETHORN</v>
      </c>
      <c r="L782" s="3" t="str">
        <f>VLOOKUP(J782,'LibSets constants'!$A$4:$C$1000,3,FALSE)</f>
        <v>Stonethorn</v>
      </c>
    </row>
    <row r="783" spans="1:12" x14ac:dyDescent="0.25">
      <c r="A783" s="48">
        <v>1204</v>
      </c>
      <c r="B783" s="47">
        <v>780</v>
      </c>
      <c r="C783" s="47">
        <v>1204</v>
      </c>
      <c r="D783" s="74" t="str">
        <f>VLOOKUP(A783,'ESO dumped ZoneData'!$A$3:$D$9995,4,FALSE)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constants'!$A$4:$B$1000,2,FALSE)</f>
        <v>DLC_STONETHORN</v>
      </c>
      <c r="L783" s="3" t="str">
        <f>VLOOKUP(J783,'LibSets constants'!$A$4:$C$1000,3,FALSE)</f>
        <v>Stonethorn</v>
      </c>
    </row>
    <row r="784" spans="1:12" x14ac:dyDescent="0.25">
      <c r="A784" s="48">
        <v>1205</v>
      </c>
      <c r="B784" s="47">
        <v>781</v>
      </c>
      <c r="C784" s="47">
        <v>20</v>
      </c>
      <c r="D784" s="74" t="str">
        <f>VLOOKUP(A784,'ESO dumped ZoneData'!$A$3:$D$9995,4,FALSE)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constants'!$A$4:$B$1000,2,FALSE)</f>
        <v>DLC_STONETHORN</v>
      </c>
      <c r="L784" s="3" t="str">
        <f>VLOOKUP(J784,'LibSets constants'!$A$4:$C$1000,3,FALSE)</f>
        <v>Stonethorn</v>
      </c>
    </row>
    <row r="785" spans="1:12" x14ac:dyDescent="0.25">
      <c r="A785" s="48">
        <v>1206</v>
      </c>
      <c r="B785" s="47">
        <v>782</v>
      </c>
      <c r="C785" s="47">
        <v>20</v>
      </c>
      <c r="D785" s="74" t="str">
        <f>VLOOKUP(A785,'ESO dumped ZoneData'!$A$3:$D$9995,4,FALSE)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constants'!$A$4:$B$1000,2,FALSE)</f>
        <v>DLC_STONETHORN</v>
      </c>
      <c r="L785" s="3" t="str">
        <f>VLOOKUP(J785,'LibSets constants'!$A$4:$C$1000,3,FALSE)</f>
        <v>Stonethorn</v>
      </c>
    </row>
    <row r="786" spans="1:12" x14ac:dyDescent="0.25">
      <c r="A786" s="48">
        <v>1207</v>
      </c>
      <c r="B786" s="47">
        <v>783</v>
      </c>
      <c r="C786" s="47">
        <v>1207</v>
      </c>
      <c r="D786" s="74" t="str">
        <f>VLOOKUP(A786,'ESO dumped ZoneData'!$A$3:$D$9995,4,FALSE)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constants'!$A$4:$B$1000,2,FALSE)</f>
        <v>DLC_MARKARTH</v>
      </c>
      <c r="L786" s="3" t="str">
        <f>VLOOKUP(J786,'LibSets constants'!$A$4:$C$1000,3,FALSE)</f>
        <v>Markarth</v>
      </c>
    </row>
    <row r="787" spans="1:12" x14ac:dyDescent="0.25">
      <c r="A787" s="48">
        <v>1208</v>
      </c>
      <c r="B787" s="47">
        <v>784</v>
      </c>
      <c r="C787" s="47">
        <v>1208</v>
      </c>
      <c r="D787" s="74" t="str">
        <f>VLOOKUP(A787,'ESO dumped ZoneData'!$A$3:$D$9995,4,FALSE)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constants'!$A$4:$B$1000,2,FALSE)</f>
        <v>DLC_MARKARTH</v>
      </c>
      <c r="L787" s="3" t="str">
        <f>VLOOKUP(J787,'LibSets constants'!$A$4:$C$1000,3,FALSE)</f>
        <v>Markarth</v>
      </c>
    </row>
    <row r="788" spans="1:12" x14ac:dyDescent="0.25">
      <c r="A788" s="48">
        <v>1209</v>
      </c>
      <c r="B788" s="47">
        <v>785</v>
      </c>
      <c r="C788" s="47">
        <v>1207</v>
      </c>
      <c r="D788" s="74" t="str">
        <f>VLOOKUP(A788,'ESO dumped ZoneData'!$A$3:$D$9995,4,FALSE)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constants'!$A$4:$B$1000,2,FALSE)</f>
        <v>DLC_MARKARTH</v>
      </c>
      <c r="L788" s="3" t="str">
        <f>VLOOKUP(J788,'LibSets constants'!$A$4:$C$1000,3,FALSE)</f>
        <v>Markarth</v>
      </c>
    </row>
    <row r="789" spans="1:12" x14ac:dyDescent="0.25">
      <c r="A789" s="48">
        <v>1210</v>
      </c>
      <c r="B789" s="47">
        <v>786</v>
      </c>
      <c r="C789" s="47">
        <v>1207</v>
      </c>
      <c r="D789" s="74" t="str">
        <f>VLOOKUP(A789,'ESO dumped ZoneData'!$A$3:$D$9995,4,FALSE)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constants'!$A$4:$B$1000,2,FALSE)</f>
        <v>DLC_MARKARTH</v>
      </c>
      <c r="L789" s="3" t="str">
        <f>VLOOKUP(J789,'LibSets constants'!$A$4:$C$1000,3,FALSE)</f>
        <v>Markarth</v>
      </c>
    </row>
    <row r="790" spans="1:12" x14ac:dyDescent="0.25">
      <c r="A790" s="48">
        <v>1211</v>
      </c>
      <c r="B790" s="47">
        <v>787</v>
      </c>
      <c r="C790" s="47">
        <v>1207</v>
      </c>
      <c r="D790" s="74" t="str">
        <f>VLOOKUP(A790,'ESO dumped ZoneData'!$A$3:$D$9995,4,FALSE)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constants'!$A$4:$B$1000,2,FALSE)</f>
        <v>DLC_MARKARTH</v>
      </c>
      <c r="L790" s="3" t="str">
        <f>VLOOKUP(J790,'LibSets constants'!$A$4:$C$1000,3,FALSE)</f>
        <v>Markarth</v>
      </c>
    </row>
    <row r="791" spans="1:12" x14ac:dyDescent="0.25">
      <c r="A791" s="48">
        <v>1212</v>
      </c>
      <c r="B791" s="47">
        <v>788</v>
      </c>
      <c r="C791" s="47">
        <v>1208</v>
      </c>
      <c r="D791" s="74" t="str">
        <f>VLOOKUP(A791,'ESO dumped ZoneData'!$A$3:$D$9995,4,FALSE)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constants'!$A$4:$B$1000,2,FALSE)</f>
        <v>DLC_MARKARTH</v>
      </c>
      <c r="L791" s="3" t="str">
        <f>VLOOKUP(J791,'LibSets constants'!$A$4:$C$1000,3,FALSE)</f>
        <v>Markarth</v>
      </c>
    </row>
    <row r="792" spans="1:12" x14ac:dyDescent="0.25">
      <c r="A792" s="48">
        <v>1213</v>
      </c>
      <c r="B792" s="47">
        <v>789</v>
      </c>
      <c r="C792" s="47">
        <v>1207</v>
      </c>
      <c r="D792" s="74" t="str">
        <f>VLOOKUP(A792,'ESO dumped ZoneData'!$A$3:$D$9995,4,FALSE)</f>
        <v>Sanurach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constants'!$A$4:$B$1000,2,FALSE)</f>
        <v>DLC_MARKARTH</v>
      </c>
      <c r="L792" s="3" t="str">
        <f>VLOOKUP(J792,'LibSets constants'!$A$4:$C$1000,3,FALSE)</f>
        <v>Markarth</v>
      </c>
    </row>
    <row r="793" spans="1:12" x14ac:dyDescent="0.25">
      <c r="A793" s="48">
        <v>1214</v>
      </c>
      <c r="B793" s="47">
        <v>790</v>
      </c>
      <c r="C793" s="47">
        <v>1207</v>
      </c>
      <c r="D793" s="74" t="str">
        <f>VLOOKUP(A793,'ESO dumped ZoneData'!$A$3:$D$9995,4,FALSE)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constants'!$A$4:$B$1000,2,FALSE)</f>
        <v>DLC_MARKARTH</v>
      </c>
      <c r="L793" s="3" t="str">
        <f>VLOOKUP(J793,'LibSets constants'!$A$4:$C$1000,3,FALSE)</f>
        <v>Markarth</v>
      </c>
    </row>
    <row r="794" spans="1:12" x14ac:dyDescent="0.25">
      <c r="A794" s="48">
        <v>1215</v>
      </c>
      <c r="B794" s="47">
        <v>791</v>
      </c>
      <c r="C794" s="47">
        <v>1207</v>
      </c>
      <c r="D794" s="74" t="str">
        <f>VLOOKUP(A794,'ESO dumped ZoneData'!$A$3:$D$9995,4,FALSE)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constants'!$A$4:$B$1000,2,FALSE)</f>
        <v>DLC_MARKARTH</v>
      </c>
      <c r="L794" s="3" t="str">
        <f>VLOOKUP(J794,'LibSets constants'!$A$4:$C$1000,3,FALSE)</f>
        <v>Markarth</v>
      </c>
    </row>
    <row r="795" spans="1:12" x14ac:dyDescent="0.25">
      <c r="A795" s="48">
        <v>1216</v>
      </c>
      <c r="B795" s="47">
        <v>792</v>
      </c>
      <c r="C795" s="47">
        <v>1207</v>
      </c>
      <c r="D795" s="74" t="str">
        <f>VLOOKUP(A795,'ESO dumped ZoneData'!$A$3:$D$9995,4,FALSE)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constants'!$A$4:$B$1000,2,FALSE)</f>
        <v>DLC_MARKARTH</v>
      </c>
      <c r="L795" s="3" t="str">
        <f>VLOOKUP(J795,'LibSets constants'!$A$4:$C$1000,3,FALSE)</f>
        <v>Markarth</v>
      </c>
    </row>
    <row r="796" spans="1:12" x14ac:dyDescent="0.25">
      <c r="A796" s="48">
        <v>1217</v>
      </c>
      <c r="B796" s="47">
        <v>793</v>
      </c>
      <c r="C796" s="47">
        <v>1208</v>
      </c>
      <c r="D796" s="74" t="str">
        <f>VLOOKUP(A796,'ESO dumped ZoneData'!$A$3:$D$9995,4,FALSE)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constants'!$A$4:$B$1000,2,FALSE)</f>
        <v>DLC_MARKARTH</v>
      </c>
      <c r="L796" s="3" t="str">
        <f>VLOOKUP(J796,'LibSets constants'!$A$4:$C$1000,3,FALSE)</f>
        <v>Markarth</v>
      </c>
    </row>
    <row r="797" spans="1:12" x14ac:dyDescent="0.25">
      <c r="A797" s="12">
        <v>1218</v>
      </c>
      <c r="B797" s="5">
        <v>777</v>
      </c>
      <c r="C797" s="5">
        <v>1160</v>
      </c>
      <c r="D797" s="74" t="str">
        <f>VLOOKUP(A797,'ESO dumped ZoneData'!$A$3:$D$9995,4,FALSE)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constants'!$A$4:$B$1000,2,FALSE)</f>
        <v>DLC_GREYMOOR</v>
      </c>
      <c r="L797" s="3" t="str">
        <f>VLOOKUP(J797,'LibSets constants'!$A$4:$C$1000,3,FALSE)</f>
        <v>Greymoor</v>
      </c>
    </row>
    <row r="798" spans="1:12" x14ac:dyDescent="0.25">
      <c r="A798" s="12">
        <v>1219</v>
      </c>
      <c r="B798" s="5">
        <v>778</v>
      </c>
      <c r="C798" s="5">
        <v>1160</v>
      </c>
      <c r="D798" s="74" t="str">
        <f>VLOOKUP(A798,'ESO dumped ZoneData'!$A$3:$D$9995,4,FALSE)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constants'!$A$4:$B$1000,2,FALSE)</f>
        <v>DLC_GREYMOOR</v>
      </c>
      <c r="L798" s="3" t="str">
        <f>VLOOKUP(J798,'LibSets constants'!$A$4:$C$1000,3,FALSE)</f>
        <v>Greymoor</v>
      </c>
    </row>
    <row r="799" spans="1:12" x14ac:dyDescent="0.25">
      <c r="A799" s="12">
        <v>1220</v>
      </c>
      <c r="B799" s="5">
        <v>779</v>
      </c>
      <c r="C799" s="5">
        <v>1161</v>
      </c>
      <c r="D799" s="74" t="str">
        <f>VLOOKUP(A799,'ESO dumped ZoneData'!$A$3:$D$9995,4,FALSE)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constants'!$A$4:$B$1000,2,FALSE)</f>
        <v>DLC_GREYMOOR</v>
      </c>
      <c r="L799" s="3" t="str">
        <f>VLOOKUP(J799,'LibSets constants'!$A$4:$C$1000,3,FALSE)</f>
        <v>Greymoor</v>
      </c>
    </row>
    <row r="800" spans="1:12" x14ac:dyDescent="0.25">
      <c r="A800" s="48">
        <v>1221</v>
      </c>
      <c r="B800" s="47">
        <v>797</v>
      </c>
      <c r="C800" s="47">
        <v>1207</v>
      </c>
      <c r="D800" s="74" t="str">
        <f>VLOOKUP(A800,'ESO dumped ZoneData'!$A$3:$D$9995,4,FALSE)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constants'!$A$4:$B$1000,2,FALSE)</f>
        <v>DLC_MARKARTH</v>
      </c>
      <c r="L800" s="3" t="str">
        <f>VLOOKUP(J800,'LibSets constants'!$A$4:$C$1000,3,FALSE)</f>
        <v>Markarth</v>
      </c>
    </row>
    <row r="801" spans="1:12" x14ac:dyDescent="0.25">
      <c r="A801" s="48">
        <v>1222</v>
      </c>
      <c r="B801" s="47">
        <v>798</v>
      </c>
      <c r="C801" s="47">
        <v>1160</v>
      </c>
      <c r="D801" s="74" t="str">
        <f>VLOOKUP(A801,'ESO dumped ZoneData'!$A$3:$D$9995,4,FALSE)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constants'!$A$4:$B$1000,2,FALSE)</f>
        <v>DLC_MARKARTH</v>
      </c>
      <c r="L801" s="3" t="str">
        <f>VLOOKUP(J801,'LibSets constants'!$A$4:$C$1000,3,FALSE)</f>
        <v>Markarth</v>
      </c>
    </row>
    <row r="802" spans="1:12" x14ac:dyDescent="0.25">
      <c r="A802" s="48">
        <v>1223</v>
      </c>
      <c r="B802" s="47">
        <v>799</v>
      </c>
      <c r="C802" s="47">
        <v>1207</v>
      </c>
      <c r="D802" s="74" t="str">
        <f>VLOOKUP(A802,'ESO dumped ZoneData'!$A$3:$D$9995,4,FALSE)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constants'!$A$4:$B$1000,2,FALSE)</f>
        <v>DLC_MARKARTH</v>
      </c>
      <c r="L802" s="3" t="str">
        <f>VLOOKUP(J802,'LibSets constants'!$A$4:$C$1000,3,FALSE)</f>
        <v>Markarth</v>
      </c>
    </row>
    <row r="803" spans="1:12" x14ac:dyDescent="0.25">
      <c r="A803" s="48">
        <v>1224</v>
      </c>
      <c r="B803" s="47">
        <v>800</v>
      </c>
      <c r="C803" s="47">
        <v>1208</v>
      </c>
      <c r="D803" s="74" t="str">
        <f>VLOOKUP(A803,'ESO dumped ZoneData'!$A$3:$D$9995,4,FALSE)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constants'!$A$4:$B$1000,2,FALSE)</f>
        <v>DLC_MARKARTH</v>
      </c>
      <c r="L803" s="3" t="str">
        <f>VLOOKUP(J803,'LibSets constants'!$A$4:$C$1000,3,FALSE)</f>
        <v>Markarth</v>
      </c>
    </row>
    <row r="804" spans="1:12" x14ac:dyDescent="0.25">
      <c r="A804" s="48">
        <v>1225</v>
      </c>
      <c r="B804" s="47">
        <v>801</v>
      </c>
      <c r="C804" s="47">
        <v>1207</v>
      </c>
      <c r="D804" s="74" t="str">
        <f>VLOOKUP(A804,'ESO dumped ZoneData'!$A$3:$D$9995,4,FALSE)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constants'!$A$4:$B$1000,2,FALSE)</f>
        <v>DLC_MARKARTH</v>
      </c>
      <c r="L804" s="3" t="str">
        <f>VLOOKUP(J804,'LibSets constants'!$A$4:$C$1000,3,FALSE)</f>
        <v>Markarth</v>
      </c>
    </row>
    <row r="805" spans="1:12" x14ac:dyDescent="0.25">
      <c r="A805" s="48">
        <v>1226</v>
      </c>
      <c r="B805" s="47">
        <v>802</v>
      </c>
      <c r="C805" s="47">
        <v>1207</v>
      </c>
      <c r="D805" s="74" t="str">
        <f>VLOOKUP(A805,'ESO dumped ZoneData'!$A$3:$D$9995,4,FALSE)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constants'!$A$4:$B$1000,2,FALSE)</f>
        <v>DLC_MARKARTH</v>
      </c>
      <c r="L805" s="3" t="str">
        <f>VLOOKUP(J805,'LibSets constants'!$A$4:$C$1000,3,FALSE)</f>
        <v>Markarth</v>
      </c>
    </row>
    <row r="806" spans="1:12" x14ac:dyDescent="0.25">
      <c r="A806" s="48">
        <v>1227</v>
      </c>
      <c r="B806" s="47">
        <v>803</v>
      </c>
      <c r="C806" s="47">
        <v>1207</v>
      </c>
      <c r="D806" s="74" t="str">
        <f>VLOOKUP(A806,'ESO dumped ZoneData'!$A$3:$D$9995,4,FALSE)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constants'!$A$4:$B$1000,2,FALSE)</f>
        <v>DLC_MARKARTH</v>
      </c>
      <c r="L806" s="3" t="str">
        <f>VLOOKUP(J806,'LibSets constants'!$A$4:$C$1000,3,FALSE)</f>
        <v>Markarth</v>
      </c>
    </row>
    <row r="807" spans="1:12" x14ac:dyDescent="0.25">
      <c r="A807" s="48">
        <v>1233</v>
      </c>
      <c r="B807" s="47">
        <v>786</v>
      </c>
      <c r="C807" s="47">
        <v>1160</v>
      </c>
      <c r="D807" s="74" t="str">
        <f>VLOOKUP(A807,'ESO dumped ZoneData'!$A$3:$D$9995,4,FALSE)</f>
        <v>Antiquarian's Alpine Gallery</v>
      </c>
      <c r="E807" s="3" t="str">
        <f t="array" ref="E807">IF(OR(EXACT(A807,'ESO Dungeon constants'!$D$3:$D$987)),"X","")</f>
        <v/>
      </c>
      <c r="F807" s="3" t="str">
        <f t="shared" si="48"/>
        <v/>
      </c>
      <c r="G807" s="3" t="str">
        <f t="shared" si="49"/>
        <v>Western Skyrim</v>
      </c>
      <c r="H807" s="17">
        <f t="shared" si="50"/>
        <v>1233</v>
      </c>
      <c r="I807" s="17">
        <f t="shared" si="51"/>
        <v>1160</v>
      </c>
      <c r="J807">
        <v>19</v>
      </c>
      <c r="K807" s="3" t="str">
        <f>VLOOKUP(J807,'LibSets constants'!$A$4:$B$1000,2,FALSE)</f>
        <v>DLC_STONETHORN</v>
      </c>
      <c r="L807" s="3" t="str">
        <f>VLOOKUP(J807,'LibSets constants'!$A$4:$C$1000,3,FALSE)</f>
        <v>Stonethorn</v>
      </c>
    </row>
    <row r="808" spans="1:12" x14ac:dyDescent="0.25">
      <c r="A808" s="48">
        <v>1234</v>
      </c>
      <c r="B808" s="47">
        <v>787</v>
      </c>
      <c r="C808" s="47">
        <v>1160</v>
      </c>
      <c r="D808" s="74" t="str">
        <f>VLOOKUP(A808,'ESO dumped ZoneData'!$A$3:$D$9995,4,FALSE)</f>
        <v>Stillwaters Retreat</v>
      </c>
      <c r="E808" s="3" t="str">
        <f t="array" ref="E808">IF(OR(EXACT(A808,'ESO Dungeon constants'!$D$3:$D$987)),"X","")</f>
        <v/>
      </c>
      <c r="F808" s="3" t="str">
        <f t="shared" si="48"/>
        <v/>
      </c>
      <c r="G808" s="3" t="str">
        <f t="shared" si="49"/>
        <v>Western Skyrim</v>
      </c>
      <c r="H808" s="17">
        <f t="shared" si="50"/>
        <v>1234</v>
      </c>
      <c r="I808" s="17">
        <f t="shared" si="51"/>
        <v>1160</v>
      </c>
      <c r="J808">
        <v>19</v>
      </c>
      <c r="K808" s="3" t="str">
        <f>VLOOKUP(J808,'LibSets constants'!$A$4:$B$1000,2,FALSE)</f>
        <v>DLC_STONETHORN</v>
      </c>
      <c r="L808" s="3" t="str">
        <f>VLOOKUP(J808,'LibSets constants'!$A$4:$C$1000,3,FALSE)</f>
        <v>Stonethorn</v>
      </c>
    </row>
    <row r="809" spans="1:12" x14ac:dyDescent="0.25">
      <c r="A809" s="48">
        <v>1264</v>
      </c>
      <c r="B809" s="47">
        <v>806</v>
      </c>
      <c r="C809" s="47">
        <v>1264</v>
      </c>
      <c r="D809" s="74" t="str">
        <f>VLOOKUP(A809,'ESO dumped ZoneData'!$A$3:$D$9995,4,FALSE)</f>
        <v>Stone Eagle Aerie</v>
      </c>
      <c r="E809" s="3" t="str">
        <f t="array" ref="E809">IF(OR(EXACT(A809,'ESO Dungeon constants'!$D$3:$D$987)),"X","")</f>
        <v/>
      </c>
      <c r="F809" s="3" t="str">
        <f t="shared" si="48"/>
        <v>X</v>
      </c>
      <c r="G809" s="3" t="str">
        <f t="shared" si="49"/>
        <v/>
      </c>
      <c r="H809" s="17">
        <f t="shared" si="50"/>
        <v>1264</v>
      </c>
      <c r="I809" s="17">
        <f t="shared" si="51"/>
        <v>1264</v>
      </c>
      <c r="J809">
        <v>20</v>
      </c>
      <c r="K809" s="3" t="str">
        <f>VLOOKUP(J809,'LibSets constants'!$A$4:$B$1000,2,FALSE)</f>
        <v>DLC_MARKARTH</v>
      </c>
      <c r="L809" s="3" t="str">
        <f>VLOOKUP(J809,'LibSets constants'!$A$4:$C$1000,3,FALSE)</f>
        <v>Markarth</v>
      </c>
    </row>
    <row r="810" spans="1:12" x14ac:dyDescent="0.25">
      <c r="A810" s="48">
        <v>1265</v>
      </c>
      <c r="B810" s="47">
        <v>807</v>
      </c>
      <c r="C810" s="47">
        <v>1160</v>
      </c>
      <c r="D810" s="74" t="str">
        <f>VLOOKUP(A810,'ESO dumped ZoneData'!$A$3:$D$9995,4,FALSE)</f>
        <v>Shalidor's Shrouded Realm</v>
      </c>
      <c r="E810" s="3" t="str">
        <f t="array" ref="E810">IF(OR(EXACT(A810,'ESO Dungeon constants'!$D$3:$D$987)),"X","")</f>
        <v/>
      </c>
      <c r="F810" s="3" t="str">
        <f t="shared" si="48"/>
        <v/>
      </c>
      <c r="G810" s="3" t="str">
        <f t="shared" si="49"/>
        <v>Western Skyrim</v>
      </c>
      <c r="H810" s="17">
        <f t="shared" si="50"/>
        <v>1265</v>
      </c>
      <c r="I810" s="17">
        <f t="shared" si="51"/>
        <v>1160</v>
      </c>
      <c r="J810">
        <v>20</v>
      </c>
      <c r="K810" s="3" t="str">
        <f>VLOOKUP(J810,'LibSets constants'!$A$4:$B$1000,2,FALSE)</f>
        <v>DLC_MARKARTH</v>
      </c>
      <c r="L810" s="3" t="str">
        <f>VLOOKUP(J810,'LibSets constants'!$A$4:$C$1000,3,FALSE)</f>
        <v>Markarth</v>
      </c>
    </row>
  </sheetData>
  <autoFilter ref="A2:L810" xr:uid="{00000000-0009-0000-0000-000005000000}">
    <sortState xmlns:xlrd2="http://schemas.microsoft.com/office/spreadsheetml/2017/richdata2" ref="A3:L810">
      <sortCondition ref="A2:A810"/>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H42"/>
  <sheetViews>
    <sheetView workbookViewId="0">
      <pane ySplit="2" topLeftCell="A28" activePane="bottomLeft" state="frozen"/>
      <selection pane="bottomLeft" activeCell="F41" sqref="F4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1961</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constants'!$A$3:$B$950,2,FALSE)</f>
        <v>2</v>
      </c>
      <c r="F3" s="3" t="str">
        <f>VLOOKUP(D3,'ESO zone constants'!$A$3:$D$950,4,FALSE)</f>
        <v>Glenumbra</v>
      </c>
    </row>
    <row r="4" spans="1:8" x14ac:dyDescent="0.25">
      <c r="A4" s="12">
        <v>3</v>
      </c>
      <c r="B4" s="5">
        <v>10</v>
      </c>
      <c r="C4" t="s">
        <v>111</v>
      </c>
      <c r="D4" s="5">
        <v>20</v>
      </c>
      <c r="E4" s="3">
        <f>VLOOKUP(D4,'ESO zone constants'!$A$3:$B$950,2,FALSE)</f>
        <v>5</v>
      </c>
      <c r="F4" s="3" t="str">
        <f>VLOOKUP(D4,'ESO zone constants'!$A$3:$D$950,4,FALSE)</f>
        <v>Rivenspire</v>
      </c>
    </row>
    <row r="5" spans="1:8" x14ac:dyDescent="0.25">
      <c r="A5" s="12">
        <v>4</v>
      </c>
      <c r="B5" s="5">
        <v>12</v>
      </c>
      <c r="C5" t="s">
        <v>110</v>
      </c>
      <c r="D5" s="5">
        <v>19</v>
      </c>
      <c r="E5" s="3">
        <f>VLOOKUP(D5,'ESO zone constants'!$A$3:$B$950,2,FALSE)</f>
        <v>4</v>
      </c>
      <c r="F5" s="3" t="str">
        <f>VLOOKUP(D5,'ESO zone constants'!$A$3:$D$950,4,FALSE)</f>
        <v>Stormhaven</v>
      </c>
    </row>
    <row r="6" spans="1:8" x14ac:dyDescent="0.25">
      <c r="A6" s="12">
        <v>5</v>
      </c>
      <c r="B6" s="5">
        <v>30</v>
      </c>
      <c r="C6" t="s">
        <v>118</v>
      </c>
      <c r="D6" s="5">
        <v>104</v>
      </c>
      <c r="E6" s="3">
        <f>VLOOKUP(D6,'ESO zone constants'!$A$3:$B$950,2,FALSE)</f>
        <v>17</v>
      </c>
      <c r="F6" s="3" t="str">
        <f>VLOOKUP(D6,'ESO zone constants'!$A$3:$D$950,4,FALSE)</f>
        <v>Alik'r Desert</v>
      </c>
    </row>
    <row r="7" spans="1:8" x14ac:dyDescent="0.25">
      <c r="A7" s="12">
        <v>6</v>
      </c>
      <c r="B7" s="5">
        <v>20</v>
      </c>
      <c r="C7" t="s">
        <v>115</v>
      </c>
      <c r="D7" s="5">
        <v>92</v>
      </c>
      <c r="E7" s="3">
        <f>VLOOKUP(D7,'ESO zone constants'!$A$3:$B$950,2,FALSE)</f>
        <v>14</v>
      </c>
      <c r="F7" s="3" t="str">
        <f>VLOOKUP(D7,'ESO zone constants'!$A$3:$D$950,4,FALSE)</f>
        <v>Bangkorai</v>
      </c>
    </row>
    <row r="8" spans="1:8" x14ac:dyDescent="0.25">
      <c r="A8" s="12">
        <v>7</v>
      </c>
      <c r="B8" s="5">
        <v>9</v>
      </c>
      <c r="C8" t="s">
        <v>272</v>
      </c>
      <c r="D8" s="5">
        <v>383</v>
      </c>
      <c r="E8" s="3">
        <f>VLOOKUP(D8,'ESO zone constants'!$A$3:$B$950,2,FALSE)</f>
        <v>180</v>
      </c>
      <c r="F8" s="3" t="str">
        <f>VLOOKUP(D8,'ESO zone constants'!$A$3:$D$950,4,FALSE)</f>
        <v>Grahtwood</v>
      </c>
    </row>
    <row r="9" spans="1:8" x14ac:dyDescent="0.25">
      <c r="A9" s="12">
        <v>8</v>
      </c>
      <c r="B9" s="5">
        <v>22</v>
      </c>
      <c r="C9" t="s">
        <v>114</v>
      </c>
      <c r="D9" s="5">
        <v>58</v>
      </c>
      <c r="E9" s="3">
        <f>VLOOKUP(D9,'ESO zone constants'!$A$3:$B$950,2,FALSE)</f>
        <v>11</v>
      </c>
      <c r="F9" s="3" t="str">
        <f>VLOOKUP(D9,'ESO zone constants'!$A$3:$D$950,4,FALSE)</f>
        <v>Malabal Tor</v>
      </c>
    </row>
    <row r="10" spans="1:8" x14ac:dyDescent="0.25">
      <c r="A10" s="12">
        <v>9</v>
      </c>
      <c r="B10" s="5">
        <v>26</v>
      </c>
      <c r="C10" t="s">
        <v>120</v>
      </c>
      <c r="D10" s="5">
        <v>117</v>
      </c>
      <c r="E10" s="3">
        <f>VLOOKUP(D10,'ESO zone constants'!$A$3:$B$950,2,FALSE)</f>
        <v>19</v>
      </c>
      <c r="F10" s="3" t="str">
        <f>VLOOKUP(D10,'ESO zone constants'!$A$3:$D$950,4,FALSE)</f>
        <v>Shadowfen</v>
      </c>
    </row>
    <row r="11" spans="1:8" x14ac:dyDescent="0.25">
      <c r="A11" s="12">
        <v>10</v>
      </c>
      <c r="B11" s="5">
        <v>13</v>
      </c>
      <c r="C11" t="s">
        <v>113</v>
      </c>
      <c r="D11" s="5">
        <v>57</v>
      </c>
      <c r="E11" s="3">
        <f>VLOOKUP(D11,'ESO zone constants'!$A$3:$B$950,2,FALSE)</f>
        <v>10</v>
      </c>
      <c r="F11" s="3" t="str">
        <f>VLOOKUP(D11,'ESO zone constants'!$A$3:$D$950,4,FALSE)</f>
        <v>Deshaan</v>
      </c>
    </row>
    <row r="12" spans="1:8" x14ac:dyDescent="0.25">
      <c r="A12" s="12">
        <v>11</v>
      </c>
      <c r="B12" s="5">
        <v>7</v>
      </c>
      <c r="C12" t="s">
        <v>112</v>
      </c>
      <c r="D12" s="5">
        <v>41</v>
      </c>
      <c r="E12" s="3">
        <f>VLOOKUP(D12,'ESO zone constants'!$A$3:$B$950,2,FALSE)</f>
        <v>9</v>
      </c>
      <c r="F12" s="3" t="str">
        <f>VLOOKUP(D12,'ESO zone constants'!$A$3:$D$950,4,FALSE)</f>
        <v>Stonefalls</v>
      </c>
    </row>
    <row r="13" spans="1:8" x14ac:dyDescent="0.25">
      <c r="A13" s="12">
        <v>12</v>
      </c>
      <c r="B13" s="5">
        <v>125</v>
      </c>
      <c r="C13" t="s">
        <v>117</v>
      </c>
      <c r="D13" s="5">
        <v>103</v>
      </c>
      <c r="E13" s="3">
        <f>VLOOKUP(D13,'ESO zone constants'!$A$3:$B$950,2,FALSE)</f>
        <v>16</v>
      </c>
      <c r="F13" s="3" t="str">
        <f>VLOOKUP(D13,'ESO zone constants'!$A$3:$D$950,4,FALSE)</f>
        <v>The Rift</v>
      </c>
    </row>
    <row r="14" spans="1:8" x14ac:dyDescent="0.25">
      <c r="A14" s="12">
        <v>13</v>
      </c>
      <c r="B14" s="5">
        <v>61</v>
      </c>
      <c r="C14" t="s">
        <v>116</v>
      </c>
      <c r="D14" s="5">
        <v>101</v>
      </c>
      <c r="E14" s="3">
        <f>VLOOKUP(D14,'ESO zone constants'!$A$3:$B$950,2,FALSE)</f>
        <v>15</v>
      </c>
      <c r="F14" s="3" t="str">
        <f>VLOOKUP(D14,'ESO zone constants'!$A$3:$D$950,4,FALSE)</f>
        <v>Eastmarch</v>
      </c>
    </row>
    <row r="15" spans="1:8" x14ac:dyDescent="0.25">
      <c r="A15" s="12">
        <v>14</v>
      </c>
      <c r="C15" t="s">
        <v>131</v>
      </c>
      <c r="D15" s="5">
        <v>181</v>
      </c>
      <c r="E15" s="3">
        <f>VLOOKUP(D15,'ESO zone constants'!$A$3:$B$950,2,FALSE)</f>
        <v>37</v>
      </c>
      <c r="F15" s="3" t="str">
        <f>VLOOKUP(D15,'ESO zone constants'!$A$3:$D$950,4,FALSE)</f>
        <v>Cyrodiil</v>
      </c>
    </row>
    <row r="16" spans="1:8" x14ac:dyDescent="0.25">
      <c r="A16" s="12">
        <v>15</v>
      </c>
      <c r="B16" s="5">
        <v>143</v>
      </c>
      <c r="C16" t="s">
        <v>270</v>
      </c>
      <c r="D16" s="5">
        <v>381</v>
      </c>
      <c r="E16" s="3">
        <f>VLOOKUP(D16,'ESO zone constants'!$A$3:$B$950,2,FALSE)</f>
        <v>178</v>
      </c>
      <c r="F16" s="3" t="str">
        <f>VLOOKUP(D16,'ESO zone constants'!$A$3:$D$950,4,FALSE)</f>
        <v>Auridon</v>
      </c>
    </row>
    <row r="17" spans="1:6" x14ac:dyDescent="0.25">
      <c r="A17" s="12">
        <v>16</v>
      </c>
      <c r="B17" s="5">
        <v>300</v>
      </c>
      <c r="C17" t="s">
        <v>119</v>
      </c>
      <c r="D17" s="5">
        <v>108</v>
      </c>
      <c r="E17" s="3">
        <f>VLOOKUP(D17,'ESO zone constants'!$A$3:$B$950,2,FALSE)</f>
        <v>18</v>
      </c>
      <c r="F17" s="3" t="str">
        <f>VLOOKUP(D17,'ESO zone constants'!$A$3:$D$950,4,FALSE)</f>
        <v>Greenshade</v>
      </c>
    </row>
    <row r="18" spans="1:6" x14ac:dyDescent="0.25">
      <c r="A18" s="12">
        <v>17</v>
      </c>
      <c r="B18" s="5">
        <v>256</v>
      </c>
      <c r="C18" t="s">
        <v>271</v>
      </c>
      <c r="D18" s="5">
        <v>382</v>
      </c>
      <c r="E18" s="3">
        <f>VLOOKUP(D18,'ESO zone constants'!$A$3:$B$950,2,FALSE)</f>
        <v>179</v>
      </c>
      <c r="F18" s="3" t="str">
        <f>VLOOKUP(D18,'ESO zone constants'!$A$3:$D$950,4,FALSE)</f>
        <v>Reaper's March</v>
      </c>
    </row>
    <row r="19" spans="1:6" x14ac:dyDescent="0.25">
      <c r="A19" s="12">
        <v>18</v>
      </c>
      <c r="B19" s="5">
        <v>75</v>
      </c>
      <c r="C19" t="s">
        <v>204</v>
      </c>
      <c r="D19" s="5">
        <v>281</v>
      </c>
      <c r="E19" s="3">
        <f>VLOOKUP(D19,'ESO zone constants'!$A$3:$B$950,2,FALSE)</f>
        <v>110</v>
      </c>
      <c r="F19" s="3" t="str">
        <f>VLOOKUP(D19,'ESO zone constants'!$A$3:$D$950,4,FALSE)</f>
        <v>Bal Foyen</v>
      </c>
    </row>
    <row r="20" spans="1:6" x14ac:dyDescent="0.25">
      <c r="A20" s="12">
        <v>19</v>
      </c>
      <c r="B20" s="5">
        <v>201</v>
      </c>
      <c r="C20" t="s">
        <v>391</v>
      </c>
      <c r="D20" s="5">
        <v>534</v>
      </c>
      <c r="E20" s="3">
        <f>VLOOKUP(D20,'ESO zone constants'!$A$3:$B$950,2,FALSE)</f>
        <v>304</v>
      </c>
      <c r="F20" s="3" t="str">
        <f>VLOOKUP(D20,'ESO zone constants'!$A$3:$D$950,4,FALSE)</f>
        <v>Stros M'Kai</v>
      </c>
    </row>
    <row r="21" spans="1:6" x14ac:dyDescent="0.25">
      <c r="A21" s="12">
        <v>20</v>
      </c>
      <c r="C21" t="s">
        <v>392</v>
      </c>
      <c r="D21" s="5">
        <v>535</v>
      </c>
      <c r="E21" s="3">
        <f>VLOOKUP(D21,'ESO zone constants'!$A$3:$B$950,2,FALSE)</f>
        <v>305</v>
      </c>
      <c r="F21" s="3" t="str">
        <f>VLOOKUP(D21,'ESO zone constants'!$A$3:$D$950,4,FALSE)</f>
        <v>Betnikh</v>
      </c>
    </row>
    <row r="22" spans="1:6" x14ac:dyDescent="0.25">
      <c r="A22" s="12">
        <v>21</v>
      </c>
      <c r="B22" s="5">
        <v>258</v>
      </c>
      <c r="C22" t="s">
        <v>393</v>
      </c>
      <c r="D22" s="5">
        <v>537</v>
      </c>
      <c r="E22" s="3">
        <f>VLOOKUP(D22,'ESO zone constants'!$A$3:$B$950,2,FALSE)</f>
        <v>306</v>
      </c>
      <c r="F22" s="3" t="str">
        <f>VLOOKUP(D22,'ESO zone constants'!$A$3:$D$950,4,FALSE)</f>
        <v>Khenarthi's Roost</v>
      </c>
    </row>
    <row r="23" spans="1:6" x14ac:dyDescent="0.25">
      <c r="A23" s="12">
        <v>22</v>
      </c>
      <c r="B23" s="5">
        <v>74</v>
      </c>
      <c r="C23" t="s">
        <v>203</v>
      </c>
      <c r="D23" s="5">
        <v>280</v>
      </c>
      <c r="E23" s="3">
        <f>VLOOKUP(D23,'ESO zone constants'!$A$3:$B$950,2,FALSE)</f>
        <v>109</v>
      </c>
      <c r="F23" s="3" t="str">
        <f>VLOOKUP(D23,'ESO zone constants'!$A$3:$D$950,4,FALSE)</f>
        <v>Bleakrock Isle</v>
      </c>
    </row>
    <row r="24" spans="1:6" x14ac:dyDescent="0.25">
      <c r="A24" s="12">
        <v>23</v>
      </c>
      <c r="B24" s="5">
        <v>255</v>
      </c>
      <c r="C24" t="s">
        <v>247</v>
      </c>
      <c r="D24" s="5">
        <v>347</v>
      </c>
      <c r="E24" s="3">
        <f>VLOOKUP(D24,'ESO zone constants'!$A$3:$B$950,2,FALSE)</f>
        <v>154</v>
      </c>
      <c r="F24" s="3" t="str">
        <f>VLOOKUP(D24,'ESO zone constants'!$A$3:$D$950,4,FALSE)</f>
        <v>Coldharbour</v>
      </c>
    </row>
    <row r="25" spans="1:6" x14ac:dyDescent="0.25">
      <c r="A25" s="12">
        <v>25</v>
      </c>
      <c r="B25" s="5">
        <v>1126</v>
      </c>
      <c r="C25" t="s">
        <v>571</v>
      </c>
      <c r="D25" s="5">
        <v>888</v>
      </c>
      <c r="E25" s="3">
        <f>VLOOKUP(D25,'ESO zone constants'!$A$3:$B$950,2,FALSE)</f>
        <v>500</v>
      </c>
      <c r="F25" s="3" t="str">
        <f>VLOOKUP(D25,'ESO zone constants'!$A$3:$D$950,4,FALSE)</f>
        <v>Craglorn</v>
      </c>
    </row>
    <row r="26" spans="1:6" x14ac:dyDescent="0.25">
      <c r="A26" s="12">
        <v>26</v>
      </c>
      <c r="C26" t="s">
        <v>39</v>
      </c>
      <c r="D26" s="5">
        <v>584</v>
      </c>
      <c r="E26" s="3">
        <f>VLOOKUP(D26,'ESO zone constants'!$A$3:$B$950,2,FALSE)</f>
        <v>346</v>
      </c>
      <c r="F26" s="3" t="str">
        <f>VLOOKUP(D26,'ESO zone constants'!$A$3:$D$950,4,FALSE)</f>
        <v>Imperial City</v>
      </c>
    </row>
    <row r="27" spans="1:6" x14ac:dyDescent="0.25">
      <c r="A27" s="12">
        <v>27</v>
      </c>
      <c r="B27" s="5">
        <v>667</v>
      </c>
      <c r="C27" t="s">
        <v>458</v>
      </c>
      <c r="D27" s="5">
        <v>684</v>
      </c>
      <c r="E27" s="3">
        <f>VLOOKUP(D27,'ESO zone constants'!$A$3:$B$950,2,FALSE)</f>
        <v>379</v>
      </c>
      <c r="F27" s="3" t="str">
        <f>VLOOKUP(D27,'ESO zone constants'!$A$3:$D$950,4,FALSE)</f>
        <v>Wrothgar</v>
      </c>
    </row>
    <row r="28" spans="1:6" x14ac:dyDescent="0.25">
      <c r="A28" s="12">
        <v>28</v>
      </c>
      <c r="B28" s="5">
        <v>994</v>
      </c>
      <c r="C28" t="s">
        <v>515</v>
      </c>
      <c r="D28" s="5">
        <v>816</v>
      </c>
      <c r="E28" s="3">
        <f>VLOOKUP(D28,'ESO zone constants'!$A$3:$B$950,2,FALSE)</f>
        <v>442</v>
      </c>
      <c r="F28" s="3" t="str">
        <f>VLOOKUP(D28,'ESO zone constants'!$A$3:$D$950,4,FALSE)</f>
        <v>Hew's Bane</v>
      </c>
    </row>
    <row r="29" spans="1:6" x14ac:dyDescent="0.25">
      <c r="A29" s="12">
        <v>29</v>
      </c>
      <c r="B29" s="5">
        <v>1006</v>
      </c>
      <c r="C29" t="s">
        <v>521</v>
      </c>
      <c r="D29" s="5">
        <v>823</v>
      </c>
      <c r="E29" s="3">
        <f>VLOOKUP(D29,'ESO zone constants'!$A$3:$B$950,2,FALSE)</f>
        <v>448</v>
      </c>
      <c r="F29" s="3" t="str">
        <f>VLOOKUP(D29,'ESO zone constants'!$A$3:$D$950,4,FALSE)</f>
        <v>Gold Coast</v>
      </c>
    </row>
    <row r="30" spans="1:6" x14ac:dyDescent="0.25">
      <c r="A30" s="12">
        <v>30</v>
      </c>
      <c r="B30" s="5">
        <v>1060</v>
      </c>
      <c r="C30" t="s">
        <v>538</v>
      </c>
      <c r="D30" s="5">
        <v>849</v>
      </c>
      <c r="E30" s="3">
        <f>VLOOKUP(D30,'ESO zone constants'!$A$3:$B$950,2,FALSE)</f>
        <v>467</v>
      </c>
      <c r="F30" s="3" t="str">
        <f>VLOOKUP(D30,'ESO zone constants'!$A$3:$D$950,4,FALSE)</f>
        <v>Vvardenfell</v>
      </c>
    </row>
    <row r="31" spans="1:6" x14ac:dyDescent="0.25">
      <c r="A31" s="12">
        <v>31</v>
      </c>
      <c r="B31" s="5">
        <v>1313</v>
      </c>
      <c r="C31" t="s">
        <v>78</v>
      </c>
      <c r="D31" s="5">
        <v>980</v>
      </c>
      <c r="E31" s="3">
        <f>VLOOKUP(D31,'ESO zone constants'!$A$3:$B$950,2,FALSE)</f>
        <v>589</v>
      </c>
      <c r="F31" s="3" t="str">
        <f>VLOOKUP(D31,'ESO zone constants'!$A$3:$D$950,4,FALSE)</f>
        <v>Clockwork City</v>
      </c>
    </row>
    <row r="32" spans="1:6" x14ac:dyDescent="0.25">
      <c r="A32" s="12">
        <v>32</v>
      </c>
      <c r="B32" s="5">
        <v>1349</v>
      </c>
      <c r="C32" t="s">
        <v>79</v>
      </c>
      <c r="D32" s="5">
        <v>1011</v>
      </c>
      <c r="E32" s="3">
        <f>VLOOKUP(D32,'ESO zone constants'!$A$3:$B$950,2,FALSE)</f>
        <v>616</v>
      </c>
      <c r="F32" s="3" t="str">
        <f>VLOOKUP(D32,'ESO zone constants'!$A$3:$D$950,4,FALSE)</f>
        <v>Summerset</v>
      </c>
    </row>
    <row r="33" spans="1:6" x14ac:dyDescent="0.25">
      <c r="A33" s="12">
        <v>33</v>
      </c>
      <c r="B33" s="5">
        <v>1429</v>
      </c>
      <c r="C33" t="s">
        <v>688</v>
      </c>
      <c r="D33" s="5">
        <v>1027</v>
      </c>
      <c r="E33" s="3">
        <f>VLOOKUP(D33,'ESO zone constants'!$A$3:$B$950,2,FALSE)</f>
        <v>632</v>
      </c>
      <c r="F33" s="3" t="str">
        <f>VLOOKUP(D33,'ESO zone constants'!$A$3:$D$950,4,FALSE)</f>
        <v>Artaeum</v>
      </c>
    </row>
    <row r="34" spans="1:6" x14ac:dyDescent="0.25">
      <c r="A34" s="12">
        <v>34</v>
      </c>
      <c r="B34" s="5">
        <v>1484</v>
      </c>
      <c r="C34" t="s">
        <v>80</v>
      </c>
      <c r="D34" s="5">
        <v>726</v>
      </c>
      <c r="E34" s="3">
        <f>VLOOKUP(D34,'ESO zone constants'!$A$3:$B$950,2,FALSE)</f>
        <v>407</v>
      </c>
      <c r="F34" s="3" t="str">
        <f>VLOOKUP(D34,'ESO zone constants'!$A$3:$D$950,4,FALSE)</f>
        <v>Murkmire</v>
      </c>
    </row>
    <row r="35" spans="1:6" x14ac:dyDescent="0.25">
      <c r="A35" s="12">
        <v>35</v>
      </c>
      <c r="C35" t="s">
        <v>722</v>
      </c>
      <c r="D35" s="5">
        <v>1072</v>
      </c>
      <c r="E35" s="3">
        <f>VLOOKUP(D35,'ESO zone constants'!$A$3:$B$950,2,FALSE)</f>
        <v>668</v>
      </c>
      <c r="F35" s="3" t="str">
        <f>VLOOKUP(D35,'ESO zone constants'!$A$3:$D$950,4,FALSE)</f>
        <v>Norg-Tzel</v>
      </c>
    </row>
    <row r="36" spans="1:6" x14ac:dyDescent="0.25">
      <c r="A36" s="12">
        <v>36</v>
      </c>
      <c r="B36" s="5">
        <v>1555</v>
      </c>
      <c r="C36" t="s">
        <v>1559</v>
      </c>
      <c r="D36" s="5">
        <v>1086</v>
      </c>
      <c r="E36" s="3">
        <f>VLOOKUP(D36,'ESO zone constants'!$A$3:$B$950,2,FALSE)</f>
        <v>681</v>
      </c>
      <c r="F36" s="3" t="str">
        <f>VLOOKUP(D36,'ESO zone constants'!$A$3:$D$950,4,FALSE)</f>
        <v>Northern Elsweyr</v>
      </c>
    </row>
    <row r="37" spans="1:6" x14ac:dyDescent="0.25">
      <c r="A37" s="5">
        <v>37</v>
      </c>
      <c r="B37" s="5">
        <v>1654</v>
      </c>
      <c r="C37" t="s">
        <v>1769</v>
      </c>
      <c r="D37" s="12">
        <v>1133</v>
      </c>
      <c r="E37" s="3">
        <f>VLOOKUP(D37,'ESO zone constants'!$A$3:$B$950,2,FALSE)</f>
        <v>720</v>
      </c>
      <c r="F37" s="3" t="str">
        <f>VLOOKUP(D37,'ESO zone constants'!$A$3:$D$950,4,FALSE)</f>
        <v>Southern Elsweyr</v>
      </c>
    </row>
    <row r="38" spans="1:6" x14ac:dyDescent="0.25">
      <c r="A38" s="12">
        <v>38</v>
      </c>
      <c r="B38" s="5">
        <v>1719</v>
      </c>
      <c r="C38" t="s">
        <v>1883</v>
      </c>
      <c r="D38" s="5">
        <v>1160</v>
      </c>
      <c r="E38" s="3">
        <f>VLOOKUP(D38,'ESO zone constants'!$A$3:$B$950,2,FALSE)</f>
        <v>743</v>
      </c>
      <c r="F38" s="3" t="str">
        <f>VLOOKUP(D38,'ESO zone constants'!$A$3:$D$950,4,FALSE)</f>
        <v>Western Skyrim</v>
      </c>
    </row>
    <row r="39" spans="1:6" x14ac:dyDescent="0.25">
      <c r="A39" s="12">
        <v>39</v>
      </c>
      <c r="B39" s="5">
        <v>1747</v>
      </c>
      <c r="C39" t="s">
        <v>1913</v>
      </c>
      <c r="D39" s="5">
        <v>1161</v>
      </c>
      <c r="E39" s="3">
        <f>VLOOKUP(D39,'ESO zone constants'!$A$3:$B$950,2,FALSE)</f>
        <v>744</v>
      </c>
      <c r="F39" s="3" t="str">
        <f>VLOOKUP(D39,'ESO zone constants'!$A$3:$D$950,4,FALSE)</f>
        <v>Blackreach: Greymoor Caverns</v>
      </c>
    </row>
    <row r="40" spans="1:6" x14ac:dyDescent="0.25">
      <c r="A40" s="5">
        <v>40</v>
      </c>
      <c r="B40" s="5">
        <v>1782</v>
      </c>
      <c r="C40" t="s">
        <v>1853</v>
      </c>
      <c r="D40" s="5">
        <v>0</v>
      </c>
      <c r="E40" s="3">
        <v>4294967296</v>
      </c>
      <c r="F40" s="3" t="s">
        <v>2496</v>
      </c>
    </row>
    <row r="41" spans="1:6" x14ac:dyDescent="0.25">
      <c r="A41" s="5">
        <v>41</v>
      </c>
      <c r="B41" s="5">
        <v>1850</v>
      </c>
      <c r="C41" t="s">
        <v>2475</v>
      </c>
      <c r="D41" s="5">
        <v>1208</v>
      </c>
      <c r="E41" s="3">
        <f>VLOOKUP(D41,'ESO zone constants'!$A$3:$B$950,2,FALSE)</f>
        <v>784</v>
      </c>
      <c r="F41" s="3" t="str">
        <f>VLOOKUP(D41,'ESO zone constants'!$A$3:$D$950,4,FALSE)</f>
        <v>Blackreach: Arkthzand Cavern</v>
      </c>
    </row>
    <row r="42" spans="1:6" x14ac:dyDescent="0.25">
      <c r="A42" s="5">
        <v>42</v>
      </c>
      <c r="B42" s="5">
        <v>1814</v>
      </c>
      <c r="C42" t="s">
        <v>2474</v>
      </c>
      <c r="D42" s="5">
        <v>1207</v>
      </c>
      <c r="E42" s="3">
        <f>VLOOKUP(D42,'ESO zone constants'!$A$3:$B$950,2,FALSE)</f>
        <v>783</v>
      </c>
      <c r="F42" s="3" t="str">
        <f>VLOOKUP(D42,'ESO zone constants'!$A$3:$D$950,4,FALSE)</f>
        <v>The Reach</v>
      </c>
    </row>
  </sheetData>
  <autoFilter ref="A2:F2" xr:uid="{00000000-0009-0000-0000-000006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444"/>
  <sheetViews>
    <sheetView zoomScaleNormal="100" workbookViewId="0">
      <pane xSplit="4" ySplit="2" topLeftCell="E414" activePane="bottomRight" state="frozen"/>
      <selection pane="topRight" activeCell="F1" sqref="F1"/>
      <selection pane="bottomLeft" activeCell="A2" sqref="A2"/>
      <selection pane="bottomRight" activeCell="I426" sqref="I426"/>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28.2851562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1965</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constants'!$A$3:$B$9950,2,FALSE),"")</f>
        <v>2</v>
      </c>
      <c r="G3" s="3" t="str">
        <f>IF(E3&lt;&gt;"",VLOOKUP(E3,'ESO zone constants'!$A$3:$D$950,4,FALSE),"")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constants'!$A$3:$B$9950,2,FALSE),"")</f>
        <v>2</v>
      </c>
      <c r="G4" s="3" t="str">
        <f>IF(E4&lt;&gt;"",VLOOKUP(E4,'ESO zone constants'!$A$3:$D$950,4,FALSE),"")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constants'!$A$3:$B$9950,2,FALSE),"")</f>
        <v>2</v>
      </c>
      <c r="G5" s="3" t="str">
        <f>IF(E5&lt;&gt;"",VLOOKUP(E5,'ESO zone constants'!$A$3:$D$950,4,FALSE),"")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constants'!$A$3:$B$9950,2,FALSE),"")</f>
        <v>2</v>
      </c>
      <c r="G6" s="3" t="str">
        <f>IF(E6&lt;&gt;"",VLOOKUP(E6,'ESO zone constants'!$A$3:$D$950,4,FALSE),"")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constants'!$A$3:$B$9950,2,FALSE),"")</f>
        <v>2</v>
      </c>
      <c r="G7" s="3" t="str">
        <f>IF(E7&lt;&gt;"",VLOOKUP(E7,'ESO zone constants'!$A$3:$D$950,4,FALSE),"")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constants'!$A$3:$B$9950,2,FALSE),"")</f>
        <v>2</v>
      </c>
      <c r="G8" s="3" t="str">
        <f>IF(E8&lt;&gt;"",VLOOKUP(E8,'ESO zone constants'!$A$3:$D$950,4,FALSE),"")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constants'!$A$3:$B$9950,2,FALSE),"")</f>
        <v>2</v>
      </c>
      <c r="G9" s="3" t="str">
        <f>IF(E9&lt;&gt;"",VLOOKUP(E9,'ESO zone constants'!$A$3:$D$950,4,FALSE),"")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constants'!$A$3:$B$9950,2,FALSE),"")</f>
        <v>2</v>
      </c>
      <c r="G10" s="3" t="str">
        <f>IF(E10&lt;&gt;"",VLOOKUP(E10,'ESO zone constants'!$A$3:$D$950,4,FALSE),"")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constants'!$A$3:$B$9950,2,FALSE),"")</f>
        <v>5</v>
      </c>
      <c r="G11" s="3" t="str">
        <f>IF(E11&lt;&gt;"",VLOOKUP(E11,'ESO zone constants'!$A$3:$D$950,4,FALSE),"")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constants'!$A$3:$B$9950,2,FALSE),"")</f>
        <v>5</v>
      </c>
      <c r="G12" s="3" t="str">
        <f>IF(E12&lt;&gt;"",VLOOKUP(E12,'ESO zone constants'!$A$3:$D$950,4,FALSE),"")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constants'!$A$3:$B$9950,2,FALSE),"")</f>
        <v>5</v>
      </c>
      <c r="G13" s="3" t="str">
        <f>IF(E13&lt;&gt;"",VLOOKUP(E13,'ESO zone constants'!$A$3:$D$950,4,FALSE),"")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constants'!$A$3:$B$9950,2,FALSE),"")</f>
        <v>5</v>
      </c>
      <c r="G14" s="3" t="str">
        <f>IF(E14&lt;&gt;"",VLOOKUP(E14,'ESO zone constants'!$A$3:$D$950,4,FALSE),"")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constants'!$A$3:$B$9950,2,FALSE),"")</f>
        <v>5</v>
      </c>
      <c r="G15" s="3" t="str">
        <f>IF(E15&lt;&gt;"",VLOOKUP(E15,'ESO zone constants'!$A$3:$D$950,4,FALSE),"")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constants'!$A$3:$B$9950,2,FALSE),"")</f>
        <v>4</v>
      </c>
      <c r="G16" s="3" t="str">
        <f>IF(E16&lt;&gt;"",VLOOKUP(E16,'ESO zone constants'!$A$3:$D$950,4,FALSE),"")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constants'!$A$3:$B$9950,2,FALSE),"")</f>
        <v>4</v>
      </c>
      <c r="G17" s="3" t="str">
        <f>IF(E17&lt;&gt;"",VLOOKUP(E17,'ESO zone constants'!$A$3:$D$950,4,FALSE),"")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constants'!$A$3:$B$9950,2,FALSE),"")</f>
        <v>4</v>
      </c>
      <c r="G18" s="3" t="str">
        <f>IF(E18&lt;&gt;"",VLOOKUP(E18,'ESO zone constants'!$A$3:$D$950,4,FALSE),"")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constants'!$A$3:$B$9950,2,FALSE),"")</f>
        <v>4</v>
      </c>
      <c r="G19" s="3" t="str">
        <f>IF(E19&lt;&gt;"",VLOOKUP(E19,'ESO zone constants'!$A$3:$D$950,4,FALSE),"")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constants'!$A$3:$B$9950,2,FALSE),"")</f>
        <v>4</v>
      </c>
      <c r="G20" s="3" t="str">
        <f>IF(E20&lt;&gt;"",VLOOKUP(E20,'ESO zone constants'!$A$3:$D$950,4,FALSE),"")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constants'!$A$3:$B$9950,2,FALSE),"")</f>
        <v>4</v>
      </c>
      <c r="G21" s="3" t="str">
        <f>IF(E21&lt;&gt;"",VLOOKUP(E21,'ESO zone constants'!$A$3:$D$950,4,FALSE),"")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constants'!$A$3:$B$9950,2,FALSE),"")</f>
        <v>2</v>
      </c>
      <c r="G22" s="3" t="str">
        <f>IF(E22&lt;&gt;"",VLOOKUP(E22,'ESO zone constants'!$A$3:$D$950,4,FALSE),"")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constants'!$A$3:$B$9950,2,FALSE),"")</f>
        <v>180</v>
      </c>
      <c r="G23" s="3" t="str">
        <f>IF(E23&lt;&gt;"",VLOOKUP(E23,'ESO zone constants'!$A$3:$D$950,4,FALSE),"")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constants'!$A$3:$B$9950,2,FALSE),"")</f>
        <v>4</v>
      </c>
      <c r="G24" s="3" t="str">
        <f>IF(E24&lt;&gt;"",VLOOKUP(E24,'ESO zone constants'!$A$3:$D$950,4,FALSE),"")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constants'!$A$3:$B$9950,2,FALSE),"")</f>
        <v>4</v>
      </c>
      <c r="G25" s="3" t="str">
        <f>IF(E25&lt;&gt;"",VLOOKUP(E25,'ESO zone constants'!$A$3:$D$950,4,FALSE),"")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constants'!$A$3:$B$9950,2,FALSE),"")</f>
        <v>10</v>
      </c>
      <c r="G26" s="3" t="str">
        <f>IF(E26&lt;&gt;"",VLOOKUP(E26,'ESO zone constants'!$A$3:$D$950,4,FALSE),"")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constants'!$A$3:$B$9950,2,FALSE),"")</f>
        <v>10</v>
      </c>
      <c r="G27" s="3" t="str">
        <f>IF(E27&lt;&gt;"",VLOOKUP(E27,'ESO zone constants'!$A$3:$D$950,4,FALSE),"")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constants'!$A$3:$B$9950,2,FALSE),"")</f>
        <v>10</v>
      </c>
      <c r="G28" s="3" t="str">
        <f>IF(E28&lt;&gt;"",VLOOKUP(E28,'ESO zone constants'!$A$3:$D$950,4,FALSE),"")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constants'!$A$3:$B$9950,2,FALSE),"")</f>
        <v>10</v>
      </c>
      <c r="G29" s="3" t="str">
        <f>IF(E29&lt;&gt;"",VLOOKUP(E29,'ESO zone constants'!$A$3:$D$950,4,FALSE),"")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constants'!$A$3:$B$9950,2,FALSE),"")</f>
        <v>10</v>
      </c>
      <c r="G30" s="3" t="str">
        <f>IF(E30&lt;&gt;"",VLOOKUP(E30,'ESO zone constants'!$A$3:$D$950,4,FALSE),"")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constants'!$A$3:$B$9950,2,FALSE),"")</f>
        <v>10</v>
      </c>
      <c r="G31" s="3" t="str">
        <f>IF(E31&lt;&gt;"",VLOOKUP(E31,'ESO zone constants'!$A$3:$D$950,4,FALSE),"")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constants'!$A$3:$B$9950,2,FALSE),"")</f>
        <v>10</v>
      </c>
      <c r="G32" s="3" t="str">
        <f>IF(E32&lt;&gt;"",VLOOKUP(E32,'ESO zone constants'!$A$3:$D$950,4,FALSE),"")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constants'!$A$3:$B$9950,2,FALSE),"")</f>
        <v>4</v>
      </c>
      <c r="G33" s="3" t="str">
        <f>IF(E33&lt;&gt;"",VLOOKUP(E33,'ESO zone constants'!$A$3:$D$950,4,FALSE),"")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constants'!$A$3:$B$9950,2,FALSE),"")</f>
        <v>10</v>
      </c>
      <c r="G34" s="3" t="str">
        <f>IF(E34&lt;&gt;"",VLOOKUP(E34,'ESO zone constants'!$A$3:$D$950,4,FALSE),"")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constants'!$A$3:$B$9950,2,FALSE),"")</f>
        <v>14</v>
      </c>
      <c r="G35" s="3" t="str">
        <f>IF(E35&lt;&gt;"",VLOOKUP(E35,'ESO zone constants'!$A$3:$D$950,4,FALSE),"")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constants'!$A$3:$B$9950,2,FALSE),"")</f>
        <v>14</v>
      </c>
      <c r="G36" s="3" t="str">
        <f>IF(E36&lt;&gt;"",VLOOKUP(E36,'ESO zone constants'!$A$3:$D$950,4,FALSE),"")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constants'!$A$3:$B$9950,2,FALSE),"")</f>
        <v>14</v>
      </c>
      <c r="G37" s="3" t="str">
        <f>IF(E37&lt;&gt;"",VLOOKUP(E37,'ESO zone constants'!$A$3:$D$950,4,FALSE),"")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constants'!$A$3:$B$9950,2,FALSE),"")</f>
        <v>14</v>
      </c>
      <c r="G38" s="3" t="str">
        <f>IF(E38&lt;&gt;"",VLOOKUP(E38,'ESO zone constants'!$A$3:$D$950,4,FALSE),"")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constants'!$A$3:$B$9950,2,FALSE),"")</f>
        <v>14</v>
      </c>
      <c r="G39" s="3" t="str">
        <f>IF(E39&lt;&gt;"",VLOOKUP(E39,'ESO zone constants'!$A$3:$D$950,4,FALSE),"")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constants'!$A$3:$B$9950,2,FALSE),"")</f>
        <v>14</v>
      </c>
      <c r="G40" s="3" t="str">
        <f>IF(E40&lt;&gt;"",VLOOKUP(E40,'ESO zone constants'!$A$3:$D$950,4,FALSE),"")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constants'!$A$3:$B$9950,2,FALSE),"")</f>
        <v>14</v>
      </c>
      <c r="G41" s="3" t="str">
        <f>IF(E41&lt;&gt;"",VLOOKUP(E41,'ESO zone constants'!$A$3:$D$950,4,FALSE),"")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constants'!$A$3:$B$9950,2,FALSE),"")</f>
        <v>14</v>
      </c>
      <c r="G42" s="3" t="str">
        <f>IF(E42&lt;&gt;"",VLOOKUP(E42,'ESO zone constants'!$A$3:$D$950,4,FALSE),"")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constants'!$A$3:$B$9950,2,FALSE),"")</f>
        <v>9</v>
      </c>
      <c r="G43" s="3" t="str">
        <f>IF(E43&lt;&gt;"",VLOOKUP(E43,'ESO zone constants'!$A$3:$D$950,4,FALSE),"")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constants'!$A$3:$B$9950,2,FALSE),"")</f>
        <v>17</v>
      </c>
      <c r="G44" s="3" t="str">
        <f>IF(E44&lt;&gt;"",VLOOKUP(E44,'ESO zone constants'!$A$3:$D$950,4,FALSE),"")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constants'!$A$3:$B$9950,2,FALSE),"")</f>
        <v>17</v>
      </c>
      <c r="G45" s="3" t="str">
        <f>IF(E45&lt;&gt;"",VLOOKUP(E45,'ESO zone constants'!$A$3:$D$950,4,FALSE),"")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constants'!$A$3:$B$9950,2,FALSE),"")</f>
        <v>17</v>
      </c>
      <c r="G46" s="3" t="str">
        <f>IF(E46&lt;&gt;"",VLOOKUP(E46,'ESO zone constants'!$A$3:$D$950,4,FALSE),"")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constants'!$A$3:$B$9950,2,FALSE),"")</f>
        <v>17</v>
      </c>
      <c r="G47" s="3" t="str">
        <f>IF(E47&lt;&gt;"",VLOOKUP(E47,'ESO zone constants'!$A$3:$D$950,4,FALSE),"")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constants'!$A$3:$B$9950,2,FALSE),"")</f>
        <v>17</v>
      </c>
      <c r="G48" s="3" t="str">
        <f>IF(E48&lt;&gt;"",VLOOKUP(E48,'ESO zone constants'!$A$3:$D$950,4,FALSE),"")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constants'!$A$3:$B$9950,2,FALSE),"")</f>
        <v>19</v>
      </c>
      <c r="G49" s="3" t="str">
        <f>IF(E49&lt;&gt;"",VLOOKUP(E49,'ESO zone constants'!$A$3:$D$950,4,FALSE),"")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constants'!$A$3:$B$9950,2,FALSE),"")</f>
        <v>19</v>
      </c>
      <c r="G50" s="3" t="str">
        <f>IF(E50&lt;&gt;"",VLOOKUP(E50,'ESO zone constants'!$A$3:$D$950,4,FALSE),"")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constants'!$A$3:$B$9950,2,FALSE),"")</f>
        <v>19</v>
      </c>
      <c r="G51" s="3" t="str">
        <f>IF(E51&lt;&gt;"",VLOOKUP(E51,'ESO zone constants'!$A$3:$D$950,4,FALSE),"")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constants'!$A$3:$B$9950,2,FALSE),"")</f>
        <v>19</v>
      </c>
      <c r="G52" s="3" t="str">
        <f>IF(E52&lt;&gt;"",VLOOKUP(E52,'ESO zone constants'!$A$3:$D$950,4,FALSE),"")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constants'!$A$3:$B$9950,2,FALSE),"")</f>
        <v>19</v>
      </c>
      <c r="G53" s="3" t="str">
        <f>IF(E53&lt;&gt;"",VLOOKUP(E53,'ESO zone constants'!$A$3:$D$950,4,FALSE),"")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constants'!$A$3:$B$9950,2,FALSE),"")</f>
        <v>19</v>
      </c>
      <c r="G54" s="3" t="str">
        <f>IF(E54&lt;&gt;"",VLOOKUP(E54,'ESO zone constants'!$A$3:$D$950,4,FALSE),"")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constants'!$A$3:$B$9950,2,FALSE),"")</f>
        <v>19</v>
      </c>
      <c r="G55" s="3" t="str">
        <f>IF(E55&lt;&gt;"",VLOOKUP(E55,'ESO zone constants'!$A$3:$D$950,4,FALSE),"")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constants'!$A$3:$B$9950,2,FALSE),"")</f>
        <v/>
      </c>
      <c r="G56" s="3" t="str">
        <f>IF(E56&lt;&gt;"",VLOOKUP(E56,'ESO zone constants'!$A$3:$D$950,4,FALSE),"")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constants'!$A$3:$B$9950,2,FALSE),"")</f>
        <v>5</v>
      </c>
      <c r="G57" s="3" t="str">
        <f>IF(E57&lt;&gt;"",VLOOKUP(E57,'ESO zone constants'!$A$3:$D$950,4,FALSE),"")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constants'!$A$3:$B$9950,2,FALSE),"")</f>
        <v>4</v>
      </c>
      <c r="G58" s="3" t="str">
        <f>IF(E58&lt;&gt;"",VLOOKUP(E58,'ESO zone constants'!$A$3:$D$950,4,FALSE),"")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constants'!$A$3:$B$9950,2,FALSE),"")</f>
        <v>17</v>
      </c>
      <c r="G59" s="3" t="str">
        <f>IF(E59&lt;&gt;"",VLOOKUP(E59,'ESO zone constants'!$A$3:$D$950,4,FALSE),"")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constants'!$A$3:$B$9950,2,FALSE),"")</f>
        <v>17</v>
      </c>
      <c r="G60" s="3" t="str">
        <f>IF(E60&lt;&gt;"",VLOOKUP(E60,'ESO zone constants'!$A$3:$D$950,4,FALSE),"")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constants'!$A$3:$B$9950,2,FALSE),"")</f>
        <v>17</v>
      </c>
      <c r="G61" s="3" t="str">
        <f>IF(E61&lt;&gt;"",VLOOKUP(E61,'ESO zone constants'!$A$3:$D$950,4,FALSE),"")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constants'!$A$3:$B$9950,2,FALSE),"")</f>
        <v>17</v>
      </c>
      <c r="G62" s="3" t="str">
        <f>IF(E62&lt;&gt;"",VLOOKUP(E62,'ESO zone constants'!$A$3:$D$950,4,FALSE),"")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constants'!$A$3:$B$9950,2,FALSE),"")</f>
        <v>17</v>
      </c>
      <c r="G63" s="3" t="str">
        <f>IF(E63&lt;&gt;"",VLOOKUP(E63,'ESO zone constants'!$A$3:$D$950,4,FALSE),"")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constants'!$A$3:$B$9950,2,FALSE),"")</f>
        <v>2</v>
      </c>
      <c r="G64" s="3" t="str">
        <f>IF(E64&lt;&gt;"",VLOOKUP(E64,'ESO zone constants'!$A$3:$D$950,4,FALSE),"")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constants'!$A$3:$B$9950,2,FALSE),"")</f>
        <v>14</v>
      </c>
      <c r="G65" s="3" t="str">
        <f>IF(E65&lt;&gt;"",VLOOKUP(E65,'ESO zone constants'!$A$3:$D$950,4,FALSE),"")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constants'!$A$3:$B$9950,2,FALSE),"")</f>
        <v>2</v>
      </c>
      <c r="G66" s="3" t="str">
        <f>IF(E66&lt;&gt;"",VLOOKUP(E66,'ESO zone constants'!$A$3:$D$950,4,FALSE),"")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constants'!$A$3:$B$9950,2,FALSE),"")</f>
        <v>9</v>
      </c>
      <c r="G67" s="3" t="str">
        <f>IF(E67&lt;&gt;"",VLOOKUP(E67,'ESO zone constants'!$A$3:$D$950,4,FALSE),"")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constants'!$A$3:$B$9950,2,FALSE),"")</f>
        <v>9</v>
      </c>
      <c r="G68" s="3" t="str">
        <f>IF(E68&lt;&gt;"",VLOOKUP(E68,'ESO zone constants'!$A$3:$D$950,4,FALSE),"")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constants'!$A$3:$B$9950,2,FALSE),"")</f>
        <v>9</v>
      </c>
      <c r="G69" s="3" t="str">
        <f>IF(E69&lt;&gt;"",VLOOKUP(E69,'ESO zone constants'!$A$3:$D$950,4,FALSE),"")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constants'!$A$3:$B$9950,2,FALSE),"")</f>
        <v>9</v>
      </c>
      <c r="G70" s="3" t="str">
        <f>IF(E70&lt;&gt;"",VLOOKUP(E70,'ESO zone constants'!$A$3:$D$950,4,FALSE),"")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constants'!$A$3:$B$9950,2,FALSE),"")</f>
        <v>9</v>
      </c>
      <c r="G71" s="3" t="str">
        <f>IF(E71&lt;&gt;"",VLOOKUP(E71,'ESO zone constants'!$A$3:$D$950,4,FALSE),"")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constants'!$A$3:$B$9950,2,FALSE),"")</f>
        <v/>
      </c>
      <c r="G72" s="3" t="str">
        <f>IF(E72&lt;&gt;"",VLOOKUP(E72,'ESO zone constants'!$A$3:$D$950,4,FALSE),"")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constants'!$A$3:$B$9950,2,FALSE),"")</f>
        <v>9</v>
      </c>
      <c r="G73" s="3" t="str">
        <f>IF(E73&lt;&gt;"",VLOOKUP(E73,'ESO zone constants'!$A$3:$D$950,4,FALSE),"")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constants'!$A$3:$B$9950,2,FALSE),"")</f>
        <v>9</v>
      </c>
      <c r="G74" s="3" t="str">
        <f>IF(E74&lt;&gt;"",VLOOKUP(E74,'ESO zone constants'!$A$3:$D$950,4,FALSE),"")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constants'!$A$3:$B$9950,2,FALSE),"")</f>
        <v>9</v>
      </c>
      <c r="G75" s="3" t="str">
        <f>IF(E75&lt;&gt;"",VLOOKUP(E75,'ESO zone constants'!$A$3:$D$950,4,FALSE),"")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constants'!$A$3:$B$9950,2,FALSE),"")</f>
        <v>9</v>
      </c>
      <c r="G76" s="3" t="str">
        <f>IF(E76&lt;&gt;"",VLOOKUP(E76,'ESO zone constants'!$A$3:$D$950,4,FALSE),"")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constants'!$A$3:$B$9950,2,FALSE),"")</f>
        <v>9</v>
      </c>
      <c r="G77" s="3" t="str">
        <f>IF(E77&lt;&gt;"",VLOOKUP(E77,'ESO zone constants'!$A$3:$D$950,4,FALSE),"")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constants'!$A$3:$B$9950,2,FALSE),"")</f>
        <v>9</v>
      </c>
      <c r="G78" s="3" t="str">
        <f>IF(E78&lt;&gt;"",VLOOKUP(E78,'ESO zone constants'!$A$3:$D$950,4,FALSE),"")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constants'!$A$3:$B$9950,2,FALSE),"")</f>
        <v>9</v>
      </c>
      <c r="G79" s="3" t="str">
        <f>IF(E79&lt;&gt;"",VLOOKUP(E79,'ESO zone constants'!$A$3:$D$950,4,FALSE),"")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constants'!$A$3:$B$9950,2,FALSE),"")</f>
        <v>19</v>
      </c>
      <c r="G80" s="3" t="str">
        <f>IF(E80&lt;&gt;"",VLOOKUP(E80,'ESO zone constants'!$A$3:$D$950,4,FALSE),"")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constants'!$A$3:$B$9950,2,FALSE),"")</f>
        <v>10</v>
      </c>
      <c r="G81" s="3" t="str">
        <f>IF(E81&lt;&gt;"",VLOOKUP(E81,'ESO zone constants'!$A$3:$D$950,4,FALSE),"")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constants'!$A$3:$B$9950,2,FALSE),"")</f>
        <v>10</v>
      </c>
      <c r="G82" s="3" t="str">
        <f>IF(E82&lt;&gt;"",VLOOKUP(E82,'ESO zone constants'!$A$3:$D$950,4,FALSE),"")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constants'!$A$3:$B$9950,2,FALSE),"")</f>
        <v>10</v>
      </c>
      <c r="G83" s="3" t="str">
        <f>IF(E83&lt;&gt;"",VLOOKUP(E83,'ESO zone constants'!$A$3:$D$950,4,FALSE),"")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constants'!$A$3:$B$9950,2,FALSE),"")</f>
        <v>5</v>
      </c>
      <c r="G84" s="3" t="str">
        <f>IF(E84&lt;&gt;"",VLOOKUP(E84,'ESO zone constants'!$A$3:$D$950,4,FALSE),"")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constants'!$A$3:$B$9950,2,FALSE),"")</f>
        <v>5</v>
      </c>
      <c r="G85" s="3" t="str">
        <f>IF(E85&lt;&gt;"",VLOOKUP(E85,'ESO zone constants'!$A$3:$D$950,4,FALSE),"")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constants'!$A$3:$B$9950,2,FALSE),"")</f>
        <v>5</v>
      </c>
      <c r="G86" s="3" t="str">
        <f>IF(E86&lt;&gt;"",VLOOKUP(E86,'ESO zone constants'!$A$3:$D$950,4,FALSE),"")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constants'!$A$3:$B$9950,2,FALSE),"")</f>
        <v>19</v>
      </c>
      <c r="G87" s="3" t="str">
        <f>IF(E87&lt;&gt;"",VLOOKUP(E87,'ESO zone constants'!$A$3:$D$950,4,FALSE),"")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constants'!$A$3:$B$9950,2,FALSE),"")</f>
        <v>5</v>
      </c>
      <c r="G88" s="3" t="str">
        <f>IF(E88&lt;&gt;"",VLOOKUP(E88,'ESO zone constants'!$A$3:$D$950,4,FALSE),"")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constants'!$A$3:$B$9950,2,FALSE),"")</f>
        <v>15</v>
      </c>
      <c r="G89" s="3" t="str">
        <f>IF(E89&lt;&gt;"",VLOOKUP(E89,'ESO zone constants'!$A$3:$D$950,4,FALSE),"")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constants'!$A$3:$B$9950,2,FALSE),"")</f>
        <v>15</v>
      </c>
      <c r="G90" s="3" t="str">
        <f>IF(E90&lt;&gt;"",VLOOKUP(E90,'ESO zone constants'!$A$3:$D$950,4,FALSE),"")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constants'!$A$3:$B$9950,2,FALSE),"")</f>
        <v>15</v>
      </c>
      <c r="G91" s="3" t="str">
        <f>IF(E91&lt;&gt;"",VLOOKUP(E91,'ESO zone constants'!$A$3:$D$950,4,FALSE),"")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constants'!$A$3:$B$9950,2,FALSE),"")</f>
        <v>15</v>
      </c>
      <c r="G92" s="3" t="str">
        <f>IF(E92&lt;&gt;"",VLOOKUP(E92,'ESO zone constants'!$A$3:$D$950,4,FALSE),"")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constants'!$A$3:$B$9950,2,FALSE),"")</f>
        <v>15</v>
      </c>
      <c r="G93" s="3" t="str">
        <f>IF(E93&lt;&gt;"",VLOOKUP(E93,'ESO zone constants'!$A$3:$D$950,4,FALSE),"")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constants'!$A$3:$B$9950,2,FALSE),"")</f>
        <v>15</v>
      </c>
      <c r="G94" s="3" t="str">
        <f>IF(E94&lt;&gt;"",VLOOKUP(E94,'ESO zone constants'!$A$3:$D$950,4,FALSE),"")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constants'!$A$3:$B$9950,2,FALSE),"")</f>
        <v>15</v>
      </c>
      <c r="G95" s="3" t="str">
        <f>IF(E95&lt;&gt;"",VLOOKUP(E95,'ESO zone constants'!$A$3:$D$950,4,FALSE),"")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constants'!$A$3:$B$9950,2,FALSE),"")</f>
        <v>15</v>
      </c>
      <c r="G96" s="3" t="str">
        <f>IF(E96&lt;&gt;"",VLOOKUP(E96,'ESO zone constants'!$A$3:$D$950,4,FALSE),"")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constants'!$A$3:$B$9950,2,FALSE),"")</f>
        <v>15</v>
      </c>
      <c r="G97" s="3" t="str">
        <f>IF(E97&lt;&gt;"",VLOOKUP(E97,'ESO zone constants'!$A$3:$D$950,4,FALSE),"")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constants'!$A$3:$B$9950,2,FALSE),"")</f>
        <v>15</v>
      </c>
      <c r="G98" s="3" t="str">
        <f>IF(E98&lt;&gt;"",VLOOKUP(E98,'ESO zone constants'!$A$3:$D$950,4,FALSE),"")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constants'!$A$3:$B$9950,2,FALSE),"")</f>
        <v>15</v>
      </c>
      <c r="G99" s="3" t="str">
        <f>IF(E99&lt;&gt;"",VLOOKUP(E99,'ESO zone constants'!$A$3:$D$950,4,FALSE),"")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constants'!$A$3:$B$9950,2,FALSE),"")</f>
        <v>9</v>
      </c>
      <c r="G100" s="3" t="str">
        <f>IF(E100&lt;&gt;"",VLOOKUP(E100,'ESO zone constants'!$A$3:$D$950,4,FALSE),"")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constants'!$A$3:$B$9950,2,FALSE),"")</f>
        <v>11</v>
      </c>
      <c r="G101" s="3" t="str">
        <f>IF(E101&lt;&gt;"",VLOOKUP(E101,'ESO zone constants'!$A$3:$D$950,4,FALSE),"")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constants'!$A$3:$B$9950,2,FALSE),"")</f>
        <v>11</v>
      </c>
      <c r="G102" s="3" t="str">
        <f>IF(E102&lt;&gt;"",VLOOKUP(E102,'ESO zone constants'!$A$3:$D$950,4,FALSE),"")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constants'!$A$3:$B$9950,2,FALSE),"")</f>
        <v>11</v>
      </c>
      <c r="G103" s="3" t="str">
        <f>IF(E103&lt;&gt;"",VLOOKUP(E103,'ESO zone constants'!$A$3:$D$950,4,FALSE),"")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constants'!$A$3:$B$9950,2,FALSE),"")</f>
        <v>11</v>
      </c>
      <c r="G104" s="3" t="str">
        <f>IF(E104&lt;&gt;"",VLOOKUP(E104,'ESO zone constants'!$A$3:$D$950,4,FALSE),"")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constants'!$A$3:$B$9950,2,FALSE),"")</f>
        <v>11</v>
      </c>
      <c r="G105" s="3" t="str">
        <f>IF(E105&lt;&gt;"",VLOOKUP(E105,'ESO zone constants'!$A$3:$D$950,4,FALSE),"")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constants'!$A$3:$B$9950,2,FALSE),"")</f>
        <v>11</v>
      </c>
      <c r="G106" s="3" t="str">
        <f>IF(E106&lt;&gt;"",VLOOKUP(E106,'ESO zone constants'!$A$3:$D$950,4,FALSE),"")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constants'!$A$3:$B$9950,2,FALSE),"")</f>
        <v>11</v>
      </c>
      <c r="G107" s="3" t="str">
        <f>IF(E107&lt;&gt;"",VLOOKUP(E107,'ESO zone constants'!$A$3:$D$950,4,FALSE),"")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constants'!$A$3:$B$9950,2,FALSE),"")</f>
        <v>11</v>
      </c>
      <c r="G108" s="3" t="str">
        <f>IF(E108&lt;&gt;"",VLOOKUP(E108,'ESO zone constants'!$A$3:$D$950,4,FALSE),"")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constants'!$A$3:$B$9950,2,FALSE),"")</f>
        <v>11</v>
      </c>
      <c r="G109" s="3" t="str">
        <f>IF(E109&lt;&gt;"",VLOOKUP(E109,'ESO zone constants'!$A$3:$D$950,4,FALSE),"")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constants'!$A$3:$B$9950,2,FALSE),"")</f>
        <v>9</v>
      </c>
      <c r="G110" s="3" t="str">
        <f>IF(E110&lt;&gt;"",VLOOKUP(E110,'ESO zone constants'!$A$3:$D$950,4,FALSE),"")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constants'!$A$3:$B$9950,2,FALSE),"")</f>
        <v>16</v>
      </c>
      <c r="G111" s="3" t="str">
        <f>IF(E111&lt;&gt;"",VLOOKUP(E111,'ESO zone constants'!$A$3:$D$950,4,FALSE),"")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constants'!$A$3:$B$9950,2,FALSE),"")</f>
        <v>16</v>
      </c>
      <c r="G112" s="3" t="str">
        <f>IF(E112&lt;&gt;"",VLOOKUP(E112,'ESO zone constants'!$A$3:$D$950,4,FALSE),"")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constants'!$A$3:$B$9950,2,FALSE),"")</f>
        <v>16</v>
      </c>
      <c r="G113" s="3" t="str">
        <f>IF(E113&lt;&gt;"",VLOOKUP(E113,'ESO zone constants'!$A$3:$D$950,4,FALSE),"")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constants'!$A$3:$B$9950,2,FALSE),"")</f>
        <v>16</v>
      </c>
      <c r="G114" s="3" t="str">
        <f>IF(E114&lt;&gt;"",VLOOKUP(E114,'ESO zone constants'!$A$3:$D$950,4,FALSE),"")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constants'!$A$3:$B$9950,2,FALSE),"")</f>
        <v>16</v>
      </c>
      <c r="G115" s="3" t="str">
        <f>IF(E115&lt;&gt;"",VLOOKUP(E115,'ESO zone constants'!$A$3:$D$950,4,FALSE),"")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constants'!$A$3:$B$9950,2,FALSE),"")</f>
        <v>16</v>
      </c>
      <c r="G116" s="3" t="str">
        <f>IF(E116&lt;&gt;"",VLOOKUP(E116,'ESO zone constants'!$A$3:$D$950,4,FALSE),"")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constants'!$A$3:$B$9950,2,FALSE),"")</f>
        <v>16</v>
      </c>
      <c r="G117" s="3" t="str">
        <f>IF(E117&lt;&gt;"",VLOOKUP(E117,'ESO zone constants'!$A$3:$D$950,4,FALSE),"")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constants'!$A$3:$B$9950,2,FALSE),"")</f>
        <v>16</v>
      </c>
      <c r="G118" s="3" t="str">
        <f>IF(E118&lt;&gt;"",VLOOKUP(E118,'ESO zone constants'!$A$3:$D$950,4,FALSE),"")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constants'!$A$3:$B$9950,2,FALSE),"")</f>
        <v>16</v>
      </c>
      <c r="G119" s="3" t="str">
        <f>IF(E119&lt;&gt;"",VLOOKUP(E119,'ESO zone constants'!$A$3:$D$950,4,FALSE),"")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constants'!$A$3:$B$9950,2,FALSE),"")</f>
        <v>16</v>
      </c>
      <c r="G120" s="3" t="str">
        <f>IF(E120&lt;&gt;"",VLOOKUP(E120,'ESO zone constants'!$A$3:$D$950,4,FALSE),"")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constants'!$A$3:$B$9950,2,FALSE),"")</f>
        <v>16</v>
      </c>
      <c r="G121" s="3" t="str">
        <f>IF(E121&lt;&gt;"",VLOOKUP(E121,'ESO zone constants'!$A$3:$D$950,4,FALSE),"")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constants'!$A$3:$B$9950,2,FALSE),"")</f>
        <v>16</v>
      </c>
      <c r="G122" s="3" t="str">
        <f>IF(E122&lt;&gt;"",VLOOKUP(E122,'ESO zone constants'!$A$3:$D$950,4,FALSE),"")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constants'!$A$3:$B$9950,2,FALSE),"")</f>
        <v>178</v>
      </c>
      <c r="G123" s="3" t="str">
        <f>IF(E123&lt;&gt;"",VLOOKUP(E123,'ESO zone constants'!$A$3:$D$950,4,FALSE),"")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constants'!$A$3:$B$9950,2,FALSE),"")</f>
        <v>178</v>
      </c>
      <c r="G124" s="3" t="str">
        <f>IF(E124&lt;&gt;"",VLOOKUP(E124,'ESO zone constants'!$A$3:$D$950,4,FALSE),"")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constants'!$A$3:$B$9950,2,FALSE),"")</f>
        <v>178</v>
      </c>
      <c r="G125" s="3" t="str">
        <f>IF(E125&lt;&gt;"",VLOOKUP(E125,'ESO zone constants'!$A$3:$D$950,4,FALSE),"")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constants'!$A$3:$B$9950,2,FALSE),"")</f>
        <v>178</v>
      </c>
      <c r="G126" s="3" t="str">
        <f>IF(E126&lt;&gt;"",VLOOKUP(E126,'ESO zone constants'!$A$3:$D$950,4,FALSE),"")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constants'!$A$3:$B$9950,2,FALSE),"")</f>
        <v>110</v>
      </c>
      <c r="G127" s="3" t="str">
        <f>IF(E127&lt;&gt;"",VLOOKUP(E127,'ESO zone constants'!$A$3:$D$950,4,FALSE),"")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constants'!$A$3:$B$9950,2,FALSE),"")</f>
        <v>110</v>
      </c>
      <c r="G128" s="3" t="str">
        <f>IF(E128&lt;&gt;"",VLOOKUP(E128,'ESO zone constants'!$A$3:$D$950,4,FALSE),"")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constants'!$A$3:$B$9950,2,FALSE),"")</f>
        <v>178</v>
      </c>
      <c r="G129" s="3" t="str">
        <f>IF(E129&lt;&gt;"",VLOOKUP(E129,'ESO zone constants'!$A$3:$D$950,4,FALSE),"")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constants'!$A$3:$B$9950,2,FALSE),"")</f>
        <v>154</v>
      </c>
      <c r="G130" s="3" t="str">
        <f>IF(E130&lt;&gt;"",VLOOKUP(E130,'ESO zone constants'!$A$3:$D$950,4,FALSE),"")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constants'!$A$3:$B$9950,2,FALSE),"")</f>
        <v>154</v>
      </c>
      <c r="G131" s="3" t="str">
        <f>IF(E131&lt;&gt;"",VLOOKUP(E131,'ESO zone constants'!$A$3:$D$950,4,FALSE),"")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constants'!$A$3:$B$9950,2,FALSE),"")</f>
        <v>154</v>
      </c>
      <c r="G132" s="3" t="str">
        <f>IF(E132&lt;&gt;"",VLOOKUP(E132,'ESO zone constants'!$A$3:$D$950,4,FALSE),"")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constants'!$A$3:$B$9950,2,FALSE),"")</f>
        <v>154</v>
      </c>
      <c r="G133" s="3" t="str">
        <f>IF(E133&lt;&gt;"",VLOOKUP(E133,'ESO zone constants'!$A$3:$D$950,4,FALSE),"")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constants'!$A$3:$B$9950,2,FALSE),"")</f>
        <v>154</v>
      </c>
      <c r="G134" s="3" t="str">
        <f>IF(E134&lt;&gt;"",VLOOKUP(E134,'ESO zone constants'!$A$3:$D$950,4,FALSE),"")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constants'!$A$3:$B$9950,2,FALSE),"")</f>
        <v>154</v>
      </c>
      <c r="G135" s="3" t="str">
        <f>IF(E135&lt;&gt;"",VLOOKUP(E135,'ESO zone constants'!$A$3:$D$950,4,FALSE),"")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constants'!$A$3:$B$9950,2,FALSE),"")</f>
        <v>154</v>
      </c>
      <c r="G136" s="3" t="str">
        <f>IF(E136&lt;&gt;"",VLOOKUP(E136,'ESO zone constants'!$A$3:$D$950,4,FALSE),"")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constants'!$A$3:$B$9950,2,FALSE),"")</f>
        <v>154</v>
      </c>
      <c r="G137" s="3" t="str">
        <f>IF(E137&lt;&gt;"",VLOOKUP(E137,'ESO zone constants'!$A$3:$D$950,4,FALSE),"")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constants'!$A$3:$B$9950,2,FALSE),"")</f>
        <v>154</v>
      </c>
      <c r="G138" s="3" t="str">
        <f>IF(E138&lt;&gt;"",VLOOKUP(E138,'ESO zone constants'!$A$3:$D$950,4,FALSE),"")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constants'!$A$3:$B$9950,2,FALSE),"")</f>
        <v>17</v>
      </c>
      <c r="G139" s="3" t="str">
        <f>IF(E139&lt;&gt;"",VLOOKUP(E139,'ESO zone constants'!$A$3:$D$950,4,FALSE),"")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constants'!$A$3:$B$9950,2,FALSE),"")</f>
        <v>304</v>
      </c>
      <c r="G140" s="3" t="str">
        <f>IF(E140&lt;&gt;"",VLOOKUP(E140,'ESO zone constants'!$A$3:$D$950,4,FALSE),"")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constants'!$A$3:$B$9950,2,FALSE),"")</f>
        <v>154</v>
      </c>
      <c r="G141" s="3" t="str">
        <f>IF(E141&lt;&gt;"",VLOOKUP(E141,'ESO zone constants'!$A$3:$D$950,4,FALSE),"")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constants'!$A$3:$B$9950,2,FALSE),"")</f>
        <v>154</v>
      </c>
      <c r="G142" s="3" t="str">
        <f>IF(E142&lt;&gt;"",VLOOKUP(E142,'ESO zone constants'!$A$3:$D$950,4,FALSE),"")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constants'!$A$3:$B$9950,2,FALSE),"")</f>
        <v>306</v>
      </c>
      <c r="G143" s="3" t="str">
        <f>IF(E143&lt;&gt;"",VLOOKUP(E143,'ESO zone constants'!$A$3:$D$950,4,FALSE),"")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constants'!$A$3:$B$9950,2,FALSE),"")</f>
        <v>306</v>
      </c>
      <c r="G144" s="3" t="str">
        <f>IF(E144&lt;&gt;"",VLOOKUP(E144,'ESO zone constants'!$A$3:$D$950,4,FALSE),"")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constants'!$A$3:$B$9950,2,FALSE),"")</f>
        <v>18</v>
      </c>
      <c r="G145" s="3" t="str">
        <f>IF(E145&lt;&gt;"",VLOOKUP(E145,'ESO zone constants'!$A$3:$D$950,4,FALSE),"")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constants'!$A$3:$B$9950,2,FALSE),"")</f>
        <v>179</v>
      </c>
      <c r="G146" s="3" t="str">
        <f>IF(E146&lt;&gt;"",VLOOKUP(E146,'ESO zone constants'!$A$3:$D$950,4,FALSE),"")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constants'!$A$3:$B$9950,2,FALSE),"")</f>
        <v>154</v>
      </c>
      <c r="G147" s="3" t="str">
        <f>IF(E147&lt;&gt;"",VLOOKUP(E147,'ESO zone constants'!$A$3:$D$950,4,FALSE),"")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constants'!$A$3:$B$9950,2,FALSE),"")</f>
        <v>154</v>
      </c>
      <c r="G148" s="3" t="str">
        <f>IF(E148&lt;&gt;"",VLOOKUP(E148,'ESO zone constants'!$A$3:$D$950,4,FALSE),"")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constants'!$A$3:$B$9950,2,FALSE),"")</f>
        <v>18</v>
      </c>
      <c r="G149" s="3" t="str">
        <f>IF(E149&lt;&gt;"",VLOOKUP(E149,'ESO zone constants'!$A$3:$D$950,4,FALSE),"")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constants'!$A$3:$B$9950,2,FALSE),"")</f>
        <v>18</v>
      </c>
      <c r="G150" s="3" t="str">
        <f>IF(E150&lt;&gt;"",VLOOKUP(E150,'ESO zone constants'!$A$3:$D$950,4,FALSE),"")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constants'!$A$3:$B$9950,2,FALSE),"")</f>
        <v>18</v>
      </c>
      <c r="G151" s="3" t="str">
        <f>IF(E151&lt;&gt;"",VLOOKUP(E151,'ESO zone constants'!$A$3:$D$950,4,FALSE),"")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constants'!$A$3:$B$9950,2,FALSE),"")</f>
        <v>18</v>
      </c>
      <c r="G152" s="3" t="str">
        <f>IF(E152&lt;&gt;"",VLOOKUP(E152,'ESO zone constants'!$A$3:$D$950,4,FALSE),"")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constants'!$A$3:$B$9950,2,FALSE),"")</f>
        <v>18</v>
      </c>
      <c r="G153" s="3" t="str">
        <f>IF(E153&lt;&gt;"",VLOOKUP(E153,'ESO zone constants'!$A$3:$D$950,4,FALSE),"")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constants'!$A$3:$B$9950,2,FALSE),"")</f>
        <v>18</v>
      </c>
      <c r="G154" s="3" t="str">
        <f>IF(E154&lt;&gt;"",VLOOKUP(E154,'ESO zone constants'!$A$3:$D$950,4,FALSE),"")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constants'!$A$3:$B$9950,2,FALSE),"")</f>
        <v>18</v>
      </c>
      <c r="G155" s="3" t="str">
        <f>IF(E155&lt;&gt;"",VLOOKUP(E155,'ESO zone constants'!$A$3:$D$950,4,FALSE),"")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constants'!$A$3:$B$9950,2,FALSE),"")</f>
        <v>18</v>
      </c>
      <c r="G156" s="3" t="str">
        <f>IF(E156&lt;&gt;"",VLOOKUP(E156,'ESO zone constants'!$A$3:$D$950,4,FALSE),"")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constants'!$A$3:$B$9950,2,FALSE),"")</f>
        <v>17</v>
      </c>
      <c r="G157" s="3" t="str">
        <f>IF(E157&lt;&gt;"",VLOOKUP(E157,'ESO zone constants'!$A$3:$D$950,4,FALSE),"")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constants'!$A$3:$B$9950,2,FALSE),"")</f>
        <v>179</v>
      </c>
      <c r="G158" s="3" t="str">
        <f>IF(E158&lt;&gt;"",VLOOKUP(E158,'ESO zone constants'!$A$3:$D$950,4,FALSE),"")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constants'!$A$3:$B$9950,2,FALSE),"")</f>
        <v>179</v>
      </c>
      <c r="G159" s="3" t="str">
        <f>IF(E159&lt;&gt;"",VLOOKUP(E159,'ESO zone constants'!$A$3:$D$950,4,FALSE),"")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constants'!$A$3:$B$9950,2,FALSE),"")</f>
        <v>179</v>
      </c>
      <c r="G160" s="3" t="str">
        <f>IF(E160&lt;&gt;"",VLOOKUP(E160,'ESO zone constants'!$A$3:$D$950,4,FALSE),"")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constants'!$A$3:$B$9950,2,FALSE),"")</f>
        <v>179</v>
      </c>
      <c r="G161" s="3" t="str">
        <f>IF(E161&lt;&gt;"",VLOOKUP(E161,'ESO zone constants'!$A$3:$D$950,4,FALSE),"")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constants'!$A$3:$B$9950,2,FALSE),"")</f>
        <v>179</v>
      </c>
      <c r="G162" s="3" t="str">
        <f>IF(E162&lt;&gt;"",VLOOKUP(E162,'ESO zone constants'!$A$3:$D$950,4,FALSE),"")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constants'!$A$3:$B$9950,2,FALSE),"")</f>
        <v>179</v>
      </c>
      <c r="G163" s="3" t="str">
        <f>IF(E163&lt;&gt;"",VLOOKUP(E163,'ESO zone constants'!$A$3:$D$950,4,FALSE),"")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constants'!$A$3:$B$9950,2,FALSE),"")</f>
        <v>179</v>
      </c>
      <c r="G164" s="3" t="str">
        <f>IF(E164&lt;&gt;"",VLOOKUP(E164,'ESO zone constants'!$A$3:$D$950,4,FALSE),"")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constants'!$A$3:$B$9950,2,FALSE),"")</f>
        <v>179</v>
      </c>
      <c r="G165" s="3" t="str">
        <f>IF(E165&lt;&gt;"",VLOOKUP(E165,'ESO zone constants'!$A$3:$D$950,4,FALSE),"")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constants'!$A$3:$B$9950,2,FALSE),"")</f>
        <v>180</v>
      </c>
      <c r="G166" s="3" t="str">
        <f>IF(E166&lt;&gt;"",VLOOKUP(E166,'ESO zone constants'!$A$3:$D$950,4,FALSE),"")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constants'!$A$3:$B$9950,2,FALSE),"")</f>
        <v>180</v>
      </c>
      <c r="G167" s="3" t="str">
        <f>IF(E167&lt;&gt;"",VLOOKUP(E167,'ESO zone constants'!$A$3:$D$950,4,FALSE),"")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constants'!$A$3:$B$9950,2,FALSE),"")</f>
        <v>180</v>
      </c>
      <c r="G168" s="3" t="str">
        <f>IF(E168&lt;&gt;"",VLOOKUP(E168,'ESO zone constants'!$A$3:$D$950,4,FALSE),"")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constants'!$A$3:$B$9950,2,FALSE),"")</f>
        <v>180</v>
      </c>
      <c r="G169" s="3" t="str">
        <f>IF(E169&lt;&gt;"",VLOOKUP(E169,'ESO zone constants'!$A$3:$D$950,4,FALSE),"")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constants'!$A$3:$B$9950,2,FALSE),"")</f>
        <v>180</v>
      </c>
      <c r="G170" s="3" t="str">
        <f>IF(E170&lt;&gt;"",VLOOKUP(E170,'ESO zone constants'!$A$3:$D$950,4,FALSE),"")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constants'!$A$3:$B$9950,2,FALSE),"")</f>
        <v>180</v>
      </c>
      <c r="G171" s="3" t="str">
        <f>IF(E171&lt;&gt;"",VLOOKUP(E171,'ESO zone constants'!$A$3:$D$950,4,FALSE),"")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constants'!$A$3:$B$9950,2,FALSE),"")</f>
        <v>19</v>
      </c>
      <c r="G172" s="3" t="str">
        <f>IF(E172&lt;&gt;"",VLOOKUP(E172,'ESO zone constants'!$A$3:$D$950,4,FALSE),"")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constants'!$A$3:$B$9950,2,FALSE),"")</f>
        <v>109</v>
      </c>
      <c r="G173" s="3" t="str">
        <f>IF(E173&lt;&gt;"",VLOOKUP(E173,'ESO zone constants'!$A$3:$D$950,4,FALSE),"")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constants'!$A$3:$B$9950,2,FALSE),"")</f>
        <v>110</v>
      </c>
      <c r="G174" s="3" t="str">
        <f>IF(E174&lt;&gt;"",VLOOKUP(E174,'ESO zone constants'!$A$3:$D$950,4,FALSE),"")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constants'!$A$3:$B$9950,2,FALSE),"")</f>
        <v>178</v>
      </c>
      <c r="G175" s="3" t="str">
        <f>IF(E175&lt;&gt;"",VLOOKUP(E175,'ESO zone constants'!$A$3:$D$950,4,FALSE),"")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constants'!$A$3:$B$9950,2,FALSE),"")</f>
        <v>178</v>
      </c>
      <c r="G176" s="3" t="str">
        <f>IF(E176&lt;&gt;"",VLOOKUP(E176,'ESO zone constants'!$A$3:$D$950,4,FALSE),"")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constants'!$A$3:$B$9950,2,FALSE),"")</f>
        <v>178</v>
      </c>
      <c r="G177" s="3" t="str">
        <f>IF(E177&lt;&gt;"",VLOOKUP(E177,'ESO zone constants'!$A$3:$D$950,4,FALSE),"")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constants'!$A$3:$B$9950,2,FALSE),"")</f>
        <v>178</v>
      </c>
      <c r="G178" s="3" t="str">
        <f>IF(E178&lt;&gt;"",VLOOKUP(E178,'ESO zone constants'!$A$3:$D$950,4,FALSE),"")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constants'!$A$3:$B$9950,2,FALSE),"")</f>
        <v>178</v>
      </c>
      <c r="G179" s="3" t="str">
        <f>IF(E179&lt;&gt;"",VLOOKUP(E179,'ESO zone constants'!$A$3:$D$950,4,FALSE),"")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constants'!$A$3:$B$9950,2,FALSE),"")</f>
        <v>304</v>
      </c>
      <c r="G180" s="3" t="str">
        <f>IF(E180&lt;&gt;"",VLOOKUP(E180,'ESO zone constants'!$A$3:$D$950,4,FALSE),"")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constants'!$A$3:$B$9950,2,FALSE),"")</f>
        <v>304</v>
      </c>
      <c r="G181" s="3" t="str">
        <f>IF(E181&lt;&gt;"",VLOOKUP(E181,'ESO zone constants'!$A$3:$D$950,4,FALSE),"")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constants'!$A$3:$B$9950,2,FALSE),"")</f>
        <v>154</v>
      </c>
      <c r="G182" s="3" t="str">
        <f>IF(E182&lt;&gt;"",VLOOKUP(E182,'ESO zone constants'!$A$3:$D$950,4,FALSE),"")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constants'!$A$3:$B$9950,2,FALSE),"")</f>
        <v>179</v>
      </c>
      <c r="G183" s="3" t="str">
        <f>IF(E183&lt;&gt;"",VLOOKUP(E183,'ESO zone constants'!$A$3:$D$950,4,FALSE),"")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constants'!$A$3:$B$9950,2,FALSE),"")</f>
        <v>14</v>
      </c>
      <c r="G184" s="3" t="str">
        <f>IF(E184&lt;&gt;"",VLOOKUP(E184,'ESO zone constants'!$A$3:$D$950,4,FALSE),"")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constants'!$A$3:$B$9950,2,FALSE),"")</f>
        <v>16</v>
      </c>
      <c r="G185" s="3" t="str">
        <f>IF(E185&lt;&gt;"",VLOOKUP(E185,'ESO zone constants'!$A$3:$D$950,4,FALSE),"")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constants'!$A$3:$B$9950,2,FALSE),"")</f>
        <v>11</v>
      </c>
      <c r="G186" s="3" t="str">
        <f>IF(E186&lt;&gt;"",VLOOKUP(E186,'ESO zone constants'!$A$3:$D$950,4,FALSE),"")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constants'!$A$3:$B$9950,2,FALSE),"")</f>
        <v>4</v>
      </c>
      <c r="G187" s="3" t="str">
        <f>IF(E187&lt;&gt;"",VLOOKUP(E187,'ESO zone constants'!$A$3:$D$950,4,FALSE),"")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constants'!$A$3:$B$9950,2,FALSE),"")</f>
        <v>5</v>
      </c>
      <c r="G188" s="3" t="str">
        <f>IF(E188&lt;&gt;"",VLOOKUP(E188,'ESO zone constants'!$A$3:$D$950,4,FALSE),"")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constants'!$A$3:$B$9950,2,FALSE),"")</f>
        <v>180</v>
      </c>
      <c r="G189" s="3" t="str">
        <f>IF(E189&lt;&gt;"",VLOOKUP(E189,'ESO zone constants'!$A$3:$D$950,4,FALSE),"")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constants'!$A$3:$B$9950,2,FALSE),"")</f>
        <v>19</v>
      </c>
      <c r="G190" s="3" t="str">
        <f>IF(E190&lt;&gt;"",VLOOKUP(E190,'ESO zone constants'!$A$3:$D$950,4,FALSE),"")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constants'!$A$3:$B$9950,2,FALSE),"")</f>
        <v>2</v>
      </c>
      <c r="G191" s="3" t="str">
        <f>IF(E191&lt;&gt;"",VLOOKUP(E191,'ESO zone constants'!$A$3:$D$950,4,FALSE),"")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constants'!$A$3:$B$9950,2,FALSE),"")</f>
        <v>178</v>
      </c>
      <c r="G192" s="3" t="str">
        <f>IF(E192&lt;&gt;"",VLOOKUP(E192,'ESO zone constants'!$A$3:$D$950,4,FALSE),"")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constants'!$A$3:$B$9950,2,FALSE),"")</f>
        <v>15</v>
      </c>
      <c r="G193" s="3" t="str">
        <f>IF(E193&lt;&gt;"",VLOOKUP(E193,'ESO zone constants'!$A$3:$D$950,4,FALSE),"")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constants'!$A$3:$B$9950,2,FALSE),"")</f>
        <v>17</v>
      </c>
      <c r="G194" s="3" t="str">
        <f>IF(E194&lt;&gt;"",VLOOKUP(E194,'ESO zone constants'!$A$3:$D$950,4,FALSE),"")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constants'!$A$3:$B$9950,2,FALSE),"")</f>
        <v>18</v>
      </c>
      <c r="G195" s="3" t="str">
        <f>IF(E195&lt;&gt;"",VLOOKUP(E195,'ESO zone constants'!$A$3:$D$950,4,FALSE),"")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constants'!$A$3:$B$9950,2,FALSE),"")</f>
        <v>10</v>
      </c>
      <c r="G196" s="3" t="str">
        <f>IF(E196&lt;&gt;"",VLOOKUP(E196,'ESO zone constants'!$A$3:$D$950,4,FALSE),"")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constants'!$A$3:$D$950,4,FALSE),"")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constants'!$A$3:$D$950,4,FALSE),"")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constants'!$A$3:$D$950,4,FALSE),"")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constants'!$A$3:$B$9950,2,FALSE)</f>
        <v>14</v>
      </c>
      <c r="G200" s="3" t="str">
        <f>IF(E200&lt;&gt;"",VLOOKUP(E200,'ESO zone constants'!$A$3:$D$950,4,FALSE),"")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constants'!$A$3:$B$9950,2,FALSE)</f>
        <v>10</v>
      </c>
      <c r="G201" s="3" t="str">
        <f>IF(E201&lt;&gt;"",VLOOKUP(E201,'ESO zone constants'!$A$3:$D$950,4,FALSE),"")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constants'!$A$3:$B$9950,2,FALSE)</f>
        <v>14</v>
      </c>
      <c r="G202" s="3" t="str">
        <f>IF(E202&lt;&gt;"",VLOOKUP(E202,'ESO zone constants'!$A$3:$D$950,4,FALSE),"")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constants'!$A$3:$B$9950,2,FALSE)</f>
        <v>180</v>
      </c>
      <c r="G203" s="3" t="str">
        <f>IF(E203&lt;&gt;"",VLOOKUP(E203,'ESO zone constants'!$A$3:$D$950,4,FALSE),"")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constants'!$A$3:$B$9950,2,FALSE)</f>
        <v>5</v>
      </c>
      <c r="G204" s="3" t="str">
        <f>IF(E204&lt;&gt;"",VLOOKUP(E204,'ESO zone constants'!$A$3:$D$950,4,FALSE),"")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constants'!$A$3:$B$9950,2,FALSE)</f>
        <v>#N/A</v>
      </c>
      <c r="G205" s="3" t="str">
        <f>IF(E205&lt;&gt;"",VLOOKUP(E205,'ESO zone constants'!$A$3:$D$950,4,FALSE),"")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constants'!$A$3:$B$9950,2,FALSE)</f>
        <v>2</v>
      </c>
      <c r="G206" s="3" t="str">
        <f>IF(E206&lt;&gt;"",VLOOKUP(E206,'ESO zone constants'!$A$3:$D$950,4,FALSE),"")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constants'!$A$3:$B$9950,2,FALSE)</f>
        <v>178</v>
      </c>
      <c r="G207" s="3" t="str">
        <f>IF(E207&lt;&gt;"",VLOOKUP(E207,'ESO zone constants'!$A$3:$D$950,4,FALSE),"")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constants'!$A$3:$B$9950,2,FALSE)</f>
        <v>9</v>
      </c>
      <c r="G208" s="3" t="str">
        <f>IF(E208&lt;&gt;"",VLOOKUP(E208,'ESO zone constants'!$A$3:$D$950,4,FALSE),"")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constants'!$A$3:$B$9950,2,FALSE)</f>
        <v>180</v>
      </c>
      <c r="G209" s="3" t="str">
        <f>IF(E209&lt;&gt;"",VLOOKUP(E209,'ESO zone constants'!$A$3:$D$950,4,FALSE),"")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constants'!$A$3:$B$9950,2,FALSE)</f>
        <v>180</v>
      </c>
      <c r="G210" s="3" t="str">
        <f>IF(E210&lt;&gt;"",VLOOKUP(E210,'ESO zone constants'!$A$3:$D$950,4,FALSE),"")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constants'!$A$3:$B$9950,2,FALSE)</f>
        <v>2</v>
      </c>
      <c r="G211" s="3" t="str">
        <f>IF(E211&lt;&gt;"",VLOOKUP(E211,'ESO zone constants'!$A$3:$D$950,4,FALSE),"")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constants'!$A$3:$B$9950,2,FALSE)</f>
        <v>500</v>
      </c>
      <c r="G212" s="3" t="str">
        <f>IF(E212&lt;&gt;"",VLOOKUP(E212,'ESO zone constants'!$A$3:$D$950,4,FALSE),"")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constants'!$A$3:$B$9950,2,FALSE)</f>
        <v>500</v>
      </c>
      <c r="G213" s="3" t="str">
        <f>IF(E213&lt;&gt;"",VLOOKUP(E213,'ESO zone constants'!$A$3:$D$950,4,FALSE),"")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constants'!$A$3:$B$9950,2,FALSE)</f>
        <v>500</v>
      </c>
      <c r="G214" s="3" t="str">
        <f>IF(E214&lt;&gt;"",VLOOKUP(E214,'ESO zone constants'!$A$3:$D$950,4,FALSE),"")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constants'!$A$3:$B$9950,2,FALSE)</f>
        <v>500</v>
      </c>
      <c r="G215" s="3" t="str">
        <f>IF(E215&lt;&gt;"",VLOOKUP(E215,'ESO zone constants'!$A$3:$D$950,4,FALSE),"")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constants'!$A$3:$B$9950,2,FALSE)</f>
        <v>#N/A</v>
      </c>
      <c r="G216" s="3" t="str">
        <f>IF(E216&lt;&gt;"",VLOOKUP(E216,'ESO zone constants'!$A$3:$D$950,4,FALSE),"")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constants'!$A$3:$B$9950,2,FALSE)</f>
        <v>#N/A</v>
      </c>
      <c r="G217" s="3" t="str">
        <f>IF(E217&lt;&gt;"",VLOOKUP(E217,'ESO zone constants'!$A$3:$D$950,4,FALSE),"")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constants'!$A$3:$B$9950,2,FALSE)</f>
        <v>#N/A</v>
      </c>
      <c r="G218" s="3" t="str">
        <f>IF(E218&lt;&gt;"",VLOOKUP(E218,'ESO zone constants'!$A$3:$D$950,4,FALSE),"")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constants'!$A$3:$B$9950,2,FALSE)</f>
        <v>500</v>
      </c>
      <c r="G219" s="3" t="str">
        <f>IF(E219&lt;&gt;"",VLOOKUP(E219,'ESO zone constants'!$A$3:$D$950,4,FALSE),"")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constants'!$A$3:$B$9950,2,FALSE)</f>
        <v>500</v>
      </c>
      <c r="G220" s="3" t="str">
        <f>IF(E220&lt;&gt;"",VLOOKUP(E220,'ESO zone constants'!$A$3:$D$950,4,FALSE),"")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constants'!$A$3:$B$9950,2,FALSE)</f>
        <v>500</v>
      </c>
      <c r="G221" s="3" t="str">
        <f>IF(E221&lt;&gt;"",VLOOKUP(E221,'ESO zone constants'!$A$3:$D$950,4,FALSE),"")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constants'!$A$3:$B$9950,2,FALSE)</f>
        <v>#N/A</v>
      </c>
      <c r="G222" s="3" t="str">
        <f>IF(E222&lt;&gt;"",VLOOKUP(E222,'ESO zone constants'!$A$3:$D$950,4,FALSE),"")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constants'!$A$3:$B$9950,2,FALSE)</f>
        <v>500</v>
      </c>
      <c r="G223" s="3" t="str">
        <f>IF(E223&lt;&gt;"",VLOOKUP(E223,'ESO zone constants'!$A$3:$D$950,4,FALSE),"")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constants'!$A$3:$B$9950,2,FALSE)</f>
        <v>500</v>
      </c>
      <c r="G224" s="3" t="str">
        <f>IF(E224&lt;&gt;"",VLOOKUP(E224,'ESO zone constants'!$A$3:$D$950,4,FALSE),"")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constants'!$A$3:$B$9950,2,FALSE)</f>
        <v>500</v>
      </c>
      <c r="G225" s="3" t="str">
        <f>IF(E225&lt;&gt;"",VLOOKUP(E225,'ESO zone constants'!$A$3:$D$950,4,FALSE),"")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constants'!$A$3:$B$9950,2,FALSE)</f>
        <v>500</v>
      </c>
      <c r="G226" s="3" t="str">
        <f>IF(E226&lt;&gt;"",VLOOKUP(E226,'ESO zone constants'!$A$3:$D$950,4,FALSE),"")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constants'!$A$3:$B$9950,2,FALSE)</f>
        <v>500</v>
      </c>
      <c r="G227" s="3" t="str">
        <f>IF(E227&lt;&gt;"",VLOOKUP(E227,'ESO zone constants'!$A$3:$D$950,4,FALSE),"")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constants'!$A$3:$B$9950,2,FALSE)</f>
        <v>500</v>
      </c>
      <c r="G228" s="3" t="str">
        <f>IF(E228&lt;&gt;"",VLOOKUP(E228,'ESO zone constants'!$A$3:$D$950,4,FALSE),"")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constants'!$A$3:$B$9950,2,FALSE)</f>
        <v>500</v>
      </c>
      <c r="G229" s="3" t="str">
        <f>IF(E229&lt;&gt;"",VLOOKUP(E229,'ESO zone constants'!$A$3:$D$950,4,FALSE),"")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constants'!$A$3:$B$9950,2,FALSE)</f>
        <v>379</v>
      </c>
      <c r="G230" s="3" t="str">
        <f>IF(E230&lt;&gt;"",VLOOKUP(E230,'ESO zone constants'!$A$3:$D$950,4,FALSE),"")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constants'!$A$3:$B$9950,2,FALSE)</f>
        <v>379</v>
      </c>
      <c r="G231" s="3" t="str">
        <f>IF(E231&lt;&gt;"",VLOOKUP(E231,'ESO zone constants'!$A$3:$D$950,4,FALSE),"")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constants'!$A$3:$B$9950,2,FALSE)</f>
        <v>379</v>
      </c>
      <c r="G232" s="3" t="str">
        <f>IF(E232&lt;&gt;"",VLOOKUP(E232,'ESO zone constants'!$A$3:$D$950,4,FALSE),"")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constants'!$A$3:$B$9950,2,FALSE)</f>
        <v>379</v>
      </c>
      <c r="G233" s="3" t="str">
        <f>IF(E233&lt;&gt;"",VLOOKUP(E233,'ESO zone constants'!$A$3:$D$950,4,FALSE),"")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constants'!$A$3:$B$9950,2,FALSE)</f>
        <v>379</v>
      </c>
      <c r="G234" s="3" t="str">
        <f>IF(E234&lt;&gt;"",VLOOKUP(E234,'ESO zone constants'!$A$3:$D$950,4,FALSE),"")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constants'!$A$3:$B$9950,2,FALSE)</f>
        <v>379</v>
      </c>
      <c r="G235" s="3" t="str">
        <f>IF(E235&lt;&gt;"",VLOOKUP(E235,'ESO zone constants'!$A$3:$D$950,4,FALSE),"")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constants'!$A$3:$B$9950,2,FALSE)</f>
        <v>379</v>
      </c>
      <c r="G236" s="3" t="str">
        <f>IF(E236&lt;&gt;"",VLOOKUP(E236,'ESO zone constants'!$A$3:$D$950,4,FALSE),"")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constants'!$A$3:$B$9950,2,FALSE)</f>
        <v>379</v>
      </c>
      <c r="G237" s="3" t="str">
        <f>IF(E237&lt;&gt;"",VLOOKUP(E237,'ESO zone constants'!$A$3:$D$950,4,FALSE),"")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constants'!$A$3:$B$9950,2,FALSE)</f>
        <v>379</v>
      </c>
      <c r="G238" s="3" t="str">
        <f>IF(E238&lt;&gt;"",VLOOKUP(E238,'ESO zone constants'!$A$3:$D$950,4,FALSE),"")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constants'!$A$3:$B$9950,2,FALSE)</f>
        <v>379</v>
      </c>
      <c r="G239" s="3" t="str">
        <f>IF(E239&lt;&gt;"",VLOOKUP(E239,'ESO zone constants'!$A$3:$D$950,4,FALSE),"")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constants'!$A$3:$B$9950,2,FALSE)</f>
        <v>#N/A</v>
      </c>
      <c r="G240" s="3" t="str">
        <f>IF(E240&lt;&gt;"",VLOOKUP(E240,'ESO zone constants'!$A$3:$D$950,4,FALSE),"")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constants'!$A$3:$B$9950,2,FALSE)</f>
        <v>379</v>
      </c>
      <c r="G241" s="3" t="str">
        <f>IF(E241&lt;&gt;"",VLOOKUP(E241,'ESO zone constants'!$A$3:$D$950,4,FALSE),"")</f>
        <v>Wrothgar</v>
      </c>
      <c r="H241" s="5">
        <v>6</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constants'!$A$3:$B$9950,2,FALSE)</f>
        <v>379</v>
      </c>
      <c r="G242" s="3" t="str">
        <f>IF(E242&lt;&gt;"",VLOOKUP(E242,'ESO zone constants'!$A$3:$D$950,4,FALSE),"")</f>
        <v>Wrothgar</v>
      </c>
      <c r="H242" s="5">
        <v>1</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constants'!$A$3:$B$9950,2,FALSE)</f>
        <v>448</v>
      </c>
      <c r="G243" s="3" t="str">
        <f>IF(E243&lt;&gt;"",VLOOKUP(E243,'ESO zone constants'!$A$3:$D$950,4,FALSE),"")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constants'!$A$3:$B$9950,2,FALSE)</f>
        <v>448</v>
      </c>
      <c r="G244" s="3" t="str">
        <f>IF(E244&lt;&gt;"",VLOOKUP(E244,'ESO zone constants'!$A$3:$D$950,4,FALSE),"")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constants'!$A$3:$B$9950,2,FALSE)</f>
        <v>448</v>
      </c>
      <c r="G245" s="3" t="str">
        <f>IF(E245&lt;&gt;"",VLOOKUP(E245,'ESO zone constants'!$A$3:$D$950,4,FALSE),"")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constants'!$A$3:$B$9950,2,FALSE)</f>
        <v>448</v>
      </c>
      <c r="G246" s="3" t="str">
        <f>IF(E246&lt;&gt;"",VLOOKUP(E246,'ESO zone constants'!$A$3:$D$950,4,FALSE),"")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constants'!$A$3:$B$9950,2,FALSE)</f>
        <v>442</v>
      </c>
      <c r="G247" s="3" t="str">
        <f>IF(E247&lt;&gt;"",VLOOKUP(E247,'ESO zone constants'!$A$3:$D$950,4,FALSE),"")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constants'!$A$3:$B$9950,2,FALSE)</f>
        <v>442</v>
      </c>
      <c r="G248" s="3" t="str">
        <f>IF(E248&lt;&gt;"",VLOOKUP(E248,'ESO zone constants'!$A$3:$D$950,4,FALSE),"")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constants'!$A$3:$B$9950,2,FALSE)</f>
        <v>442</v>
      </c>
      <c r="G249" s="3" t="str">
        <f>IF(E249&lt;&gt;"",VLOOKUP(E249,'ESO zone constants'!$A$3:$D$950,4,FALSE),"")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constants'!$A$3:$B$9950,2,FALSE)</f>
        <v>179</v>
      </c>
      <c r="G250" s="3" t="str">
        <f>IF(E250&lt;&gt;"",VLOOKUP(E250,'ESO zone constants'!$A$3:$D$950,4,FALSE),"")</f>
        <v>Reaper's March</v>
      </c>
      <c r="H250" s="5">
        <v>3</v>
      </c>
      <c r="I250" t="str">
        <f>VLOOKUP(A250,'ESO wayshrine names'!$A$3:$B$1000,2,FALSE)</f>
        <v>Trial: Maw of Lorkhaj</v>
      </c>
      <c r="J250" s="30" t="str">
        <f t="shared" si="3"/>
        <v>[258]=382,</v>
      </c>
    </row>
    <row r="251" spans="1:10" x14ac:dyDescent="0.25">
      <c r="A251" s="12">
        <v>260</v>
      </c>
      <c r="B251" s="5">
        <v>9</v>
      </c>
      <c r="C251" s="5">
        <f>VLOOKUP(B251,'ESO map constants'!$A$3:$B$999,2,FALSE)</f>
        <v>26</v>
      </c>
      <c r="D251" t="str">
        <f>VLOOKUP(C251,'ESO map constants'!$B$3:$C$1000,2,FALSE)</f>
        <v>Shadowfen</v>
      </c>
      <c r="E251" s="3">
        <f>IF(B251&lt;&gt;"",VLOOKUP(B251,'ESO map constants'!$A$3:$D$1000,4,FALSE),"")</f>
        <v>117</v>
      </c>
      <c r="F251" s="3">
        <f>VLOOKUP(E251,'ESO zone constants'!$A$3:$B$9950,2,FALSE)</f>
        <v>19</v>
      </c>
      <c r="G251" s="3" t="str">
        <f>IF(E251&lt;&gt;"",VLOOKUP(E251,'ESO zone constants'!$A$3:$D$950,4,FALSE),"")</f>
        <v>Shadowfen</v>
      </c>
      <c r="H251" s="5">
        <v>6</v>
      </c>
      <c r="I251" t="str">
        <f>VLOOKUP(A251,'ESO wayshrine names'!$A$3:$B$1000,2,FALSE)</f>
        <v>Dungeon: Ruins of Mazzatun</v>
      </c>
      <c r="J251" s="30" t="str">
        <f t="shared" si="3"/>
        <v>[260]=117,</v>
      </c>
    </row>
    <row r="252" spans="1:10" x14ac:dyDescent="0.25">
      <c r="A252" s="12">
        <v>261</v>
      </c>
      <c r="B252" s="5">
        <v>9</v>
      </c>
      <c r="C252" s="5">
        <f>VLOOKUP(B252,'ESO map constants'!$A$3:$B$999,2,FALSE)</f>
        <v>26</v>
      </c>
      <c r="D252" t="str">
        <f>VLOOKUP(C252,'ESO map constants'!$B$3:$C$1000,2,FALSE)</f>
        <v>Shadowfen</v>
      </c>
      <c r="E252" s="3">
        <f>IF(B252&lt;&gt;"",VLOOKUP(B252,'ESO map constants'!$A$3:$D$1000,4,FALSE),"")</f>
        <v>117</v>
      </c>
      <c r="F252" s="3">
        <f>VLOOKUP(E252,'ESO zone constants'!$A$3:$B$9950,2,FALSE)</f>
        <v>19</v>
      </c>
      <c r="G252" s="3" t="str">
        <f>IF(E252&lt;&gt;"",VLOOKUP(E252,'ESO zone constants'!$A$3:$D$950,4,FALSE),"")</f>
        <v>Shadowfen</v>
      </c>
      <c r="H252" s="5">
        <v>6</v>
      </c>
      <c r="I252" t="str">
        <f>VLOOKUP(A252,'ESO wayshrine names'!$A$3:$B$1000,2,FALSE)</f>
        <v>Dungeon: Cradle of Shadows</v>
      </c>
      <c r="J252" s="30" t="str">
        <f t="shared" si="3"/>
        <v>[261]=117,</v>
      </c>
    </row>
    <row r="253" spans="1:10" x14ac:dyDescent="0.25">
      <c r="A253" s="12">
        <v>262</v>
      </c>
      <c r="B253" s="5">
        <v>15</v>
      </c>
      <c r="C253" s="5">
        <f>VLOOKUP(B253,'ESO map constants'!$A$3:$B$999,2,FALSE)</f>
        <v>143</v>
      </c>
      <c r="D253" t="str">
        <f>VLOOKUP(C253,'ESO map constants'!$B$3:$C$1000,2,FALSE)</f>
        <v>Auridon</v>
      </c>
      <c r="E253" s="3">
        <f>IF(B253&lt;&gt;"",VLOOKUP(B253,'ESO map constants'!$A$3:$D$1000,4,FALSE),"")</f>
        <v>381</v>
      </c>
      <c r="F253" s="3">
        <f>VLOOKUP(E253,'ESO zone constants'!$A$3:$B$9950,2,FALSE)</f>
        <v>178</v>
      </c>
      <c r="G253" s="3" t="str">
        <f>IF(E253&lt;&gt;"",VLOOKUP(E253,'ESO zone constants'!$A$3:$D$950,4,FALSE),"")</f>
        <v>Auridon</v>
      </c>
      <c r="H253" s="5">
        <v>6</v>
      </c>
      <c r="I253" t="str">
        <f>VLOOKUP(A253,'ESO wayshrine names'!$A$3:$B$1000,2,FALSE)</f>
        <v>Dungeon: The Banished Cells II</v>
      </c>
      <c r="J253" s="30" t="str">
        <f t="shared" si="3"/>
        <v>[262]=381,</v>
      </c>
    </row>
    <row r="254" spans="1:10" x14ac:dyDescent="0.25">
      <c r="A254" s="12">
        <v>263</v>
      </c>
      <c r="B254" s="5">
        <v>4</v>
      </c>
      <c r="C254" s="5">
        <f>VLOOKUP(B254,'ESO map constants'!$A$3:$B$999,2,FALSE)</f>
        <v>12</v>
      </c>
      <c r="D254" t="str">
        <f>VLOOKUP(C254,'ESO map constants'!$B$3:$C$1000,2,FALSE)</f>
        <v>Stormhaven</v>
      </c>
      <c r="E254" s="3">
        <f>IF(B254&lt;&gt;"",VLOOKUP(B254,'ESO map constants'!$A$3:$D$1000,4,FALSE),"")</f>
        <v>19</v>
      </c>
      <c r="F254" s="3">
        <f>VLOOKUP(E254,'ESO zone constants'!$A$3:$B$9950,2,FALSE)</f>
        <v>4</v>
      </c>
      <c r="G254" s="3" t="str">
        <f>IF(E254&lt;&gt;"",VLOOKUP(E254,'ESO zone constants'!$A$3:$D$950,4,FALSE),"")</f>
        <v>Stormhaven</v>
      </c>
      <c r="H254" s="5">
        <v>6</v>
      </c>
      <c r="I254" t="str">
        <f>VLOOKUP(A254,'ESO wayshrine names'!$A$3:$B$1000,2,FALSE)</f>
        <v>Dungeon: Wayrest Sewers II</v>
      </c>
      <c r="J254" s="30" t="str">
        <f t="shared" si="3"/>
        <v>[263]=19,</v>
      </c>
    </row>
    <row r="255" spans="1:10" x14ac:dyDescent="0.25">
      <c r="A255" s="12">
        <v>264</v>
      </c>
      <c r="B255" s="5">
        <v>10</v>
      </c>
      <c r="C255" s="5">
        <f>VLOOKUP(B255,'ESO map constants'!$A$3:$B$999,2,FALSE)</f>
        <v>13</v>
      </c>
      <c r="D255" t="str">
        <f>VLOOKUP(C255,'ESO map constants'!$B$3:$C$1000,2,FALSE)</f>
        <v>Deshaan</v>
      </c>
      <c r="E255" s="3">
        <f>IF(B255&lt;&gt;"",VLOOKUP(B255,'ESO map constants'!$A$3:$D$1000,4,FALSE),"")</f>
        <v>57</v>
      </c>
      <c r="F255" s="3">
        <f>VLOOKUP(E255,'ESO zone constants'!$A$3:$B$9950,2,FALSE)</f>
        <v>10</v>
      </c>
      <c r="G255" s="3" t="str">
        <f>IF(E255&lt;&gt;"",VLOOKUP(E255,'ESO zone constants'!$A$3:$D$950,4,FALSE),"")</f>
        <v>Deshaan</v>
      </c>
      <c r="H255" s="5">
        <v>6</v>
      </c>
      <c r="I255" t="str">
        <f>VLOOKUP(A255,'ESO wayshrine names'!$A$3:$B$1000,2,FALSE)</f>
        <v>Dungeon: Darkshade Caverns II</v>
      </c>
      <c r="J255" s="30" t="str">
        <f t="shared" si="3"/>
        <v>[264]=57,</v>
      </c>
    </row>
    <row r="256" spans="1:10" x14ac:dyDescent="0.25">
      <c r="A256" s="12">
        <v>265</v>
      </c>
      <c r="B256" s="5">
        <v>7</v>
      </c>
      <c r="C256" s="5">
        <f>VLOOKUP(B256,'ESO map constants'!$A$3:$B$999,2,FALSE)</f>
        <v>9</v>
      </c>
      <c r="D256" t="str">
        <f>VLOOKUP(C256,'ESO map constants'!$B$3:$C$1000,2,FALSE)</f>
        <v>Grahtwood</v>
      </c>
      <c r="E256" s="3">
        <f>IF(B256&lt;&gt;"",VLOOKUP(B256,'ESO map constants'!$A$3:$D$1000,4,FALSE),"")</f>
        <v>383</v>
      </c>
      <c r="F256" s="3">
        <f>VLOOKUP(E256,'ESO zone constants'!$A$3:$B$9950,2,FALSE)</f>
        <v>180</v>
      </c>
      <c r="G256" s="3" t="str">
        <f>IF(E256&lt;&gt;"",VLOOKUP(E256,'ESO zone constants'!$A$3:$D$950,4,FALSE),"")</f>
        <v>Grahtwood</v>
      </c>
      <c r="H256" s="5">
        <v>6</v>
      </c>
      <c r="I256" t="str">
        <f>VLOOKUP(A256,'ESO wayshrine names'!$A$3:$B$1000,2,FALSE)</f>
        <v>Dungeon: Elden Hollow II</v>
      </c>
      <c r="J256" s="30" t="str">
        <f t="shared" si="3"/>
        <v>[265]=383,</v>
      </c>
    </row>
    <row r="257" spans="1:10" x14ac:dyDescent="0.25">
      <c r="A257" s="12">
        <v>266</v>
      </c>
      <c r="B257" s="5">
        <v>11</v>
      </c>
      <c r="C257" s="5">
        <f>VLOOKUP(B257,'ESO map constants'!$A$3:$B$999,2,FALSE)</f>
        <v>7</v>
      </c>
      <c r="D257" t="str">
        <f>VLOOKUP(C257,'ESO map constants'!$B$3:$C$1000,2,FALSE)</f>
        <v>Stonefalls</v>
      </c>
      <c r="E257" s="3">
        <f>IF(B257&lt;&gt;"",VLOOKUP(B257,'ESO map constants'!$A$3:$D$1000,4,FALSE),"")</f>
        <v>41</v>
      </c>
      <c r="F257" s="3">
        <f>VLOOKUP(E257,'ESO zone constants'!$A$3:$B$9950,2,FALSE)</f>
        <v>9</v>
      </c>
      <c r="G257" s="3" t="str">
        <f>IF(E257&lt;&gt;"",VLOOKUP(E257,'ESO zone constants'!$A$3:$D$950,4,FALSE),"")</f>
        <v>Stonefalls</v>
      </c>
      <c r="H257" s="5">
        <v>6</v>
      </c>
      <c r="I257" t="str">
        <f>VLOOKUP(A257,'ESO wayshrine names'!$A$3:$B$1000,2,FALSE)</f>
        <v>Dungeon: Fungal Grotto II</v>
      </c>
      <c r="J257" s="30" t="str">
        <f t="shared" si="3"/>
        <v>[266]=41,</v>
      </c>
    </row>
    <row r="258" spans="1:10" x14ac:dyDescent="0.25">
      <c r="A258" s="12">
        <v>267</v>
      </c>
      <c r="B258" s="5">
        <v>2</v>
      </c>
      <c r="C258" s="5">
        <f>VLOOKUP(B258,'ESO map constants'!$A$3:$B$999,2,FALSE)</f>
        <v>1</v>
      </c>
      <c r="D258" t="str">
        <f>VLOOKUP(C258,'ESO map constants'!$B$3:$C$1000,2,FALSE)</f>
        <v>Glenumbra</v>
      </c>
      <c r="E258" s="3">
        <f>IF(B258&lt;&gt;"",VLOOKUP(B258,'ESO map constants'!$A$3:$D$1000,4,FALSE),"")</f>
        <v>3</v>
      </c>
      <c r="F258" s="3">
        <f>VLOOKUP(E258,'ESO zone constants'!$A$3:$B$9950,2,FALSE)</f>
        <v>2</v>
      </c>
      <c r="G258" s="3" t="str">
        <f>IF(E258&lt;&gt;"",VLOOKUP(E258,'ESO zone constants'!$A$3:$D$950,4,FALSE),"")</f>
        <v>Glenumbra</v>
      </c>
      <c r="H258" s="5">
        <v>6</v>
      </c>
      <c r="I258" t="str">
        <f>VLOOKUP(A258,'ESO wayshrine names'!$A$3:$B$1000,2,FALSE)</f>
        <v>Dungeon: Spindleclutch II</v>
      </c>
      <c r="J258" s="30" t="str">
        <f t="shared" si="3"/>
        <v>[267]=3,</v>
      </c>
    </row>
    <row r="259" spans="1:10" x14ac:dyDescent="0.25">
      <c r="A259" s="12">
        <v>268</v>
      </c>
      <c r="B259" s="5">
        <v>16</v>
      </c>
      <c r="C259" s="5">
        <f>VLOOKUP(B259,'ESO map constants'!$A$3:$B$999,2,FALSE)</f>
        <v>300</v>
      </c>
      <c r="D259" t="str">
        <f>VLOOKUP(C259,'ESO map constants'!$B$3:$C$1000,2,FALSE)</f>
        <v>Greenshade</v>
      </c>
      <c r="E259" s="3">
        <f>IF(B259&lt;&gt;"",VLOOKUP(B259,'ESO map constants'!$A$3:$D$1000,4,FALSE),"")</f>
        <v>108</v>
      </c>
      <c r="F259" s="3">
        <f>VLOOKUP(E259,'ESO zone constants'!$A$3:$B$9950,2,FALSE)</f>
        <v>18</v>
      </c>
      <c r="G259" s="3" t="str">
        <f>IF(E259&lt;&gt;"",VLOOKUP(E259,'ESO zone constants'!$A$3:$D$950,4,FALSE),"")</f>
        <v>Greenshade</v>
      </c>
      <c r="H259" s="5">
        <v>6</v>
      </c>
      <c r="I259" t="str">
        <f>VLOOKUP(A259,'ESO wayshrine names'!$A$3:$B$1000,2,FALSE)</f>
        <v>Dungeon: City of Ash II</v>
      </c>
      <c r="J259" s="30" t="str">
        <f t="shared" ref="J259:J322" si="4">IF(A259&lt;&gt;"",IF(E259&lt;&gt;"",IF(OR(ISNA(A259),ISNA(E259)),"","["&amp;A259&amp;"]="&amp;E259&amp;","),""),"")</f>
        <v>[268]=108,</v>
      </c>
    </row>
    <row r="260" spans="1:10" x14ac:dyDescent="0.25">
      <c r="A260" s="12">
        <v>269</v>
      </c>
      <c r="B260" s="5">
        <v>3</v>
      </c>
      <c r="C260" s="5">
        <f>VLOOKUP(B260,'ESO map constants'!$A$3:$B$999,2,FALSE)</f>
        <v>10</v>
      </c>
      <c r="D260" t="str">
        <f>VLOOKUP(C260,'ESO map constants'!$B$3:$C$1000,2,FALSE)</f>
        <v>Rivenspire</v>
      </c>
      <c r="E260" s="3">
        <f>IF(B260&lt;&gt;"",VLOOKUP(B260,'ESO map constants'!$A$3:$D$1000,4,FALSE),"")</f>
        <v>20</v>
      </c>
      <c r="F260" s="3">
        <f>VLOOKUP(E260,'ESO zone constants'!$A$3:$B$9950,2,FALSE)</f>
        <v>5</v>
      </c>
      <c r="G260" s="3" t="str">
        <f>IF(E260&lt;&gt;"",VLOOKUP(E260,'ESO zone constants'!$A$3:$D$950,4,FALSE),"")</f>
        <v>Rivenspire</v>
      </c>
      <c r="H260" s="5">
        <v>6</v>
      </c>
      <c r="I260" t="str">
        <f>VLOOKUP(A260,'ESO wayshrine names'!$A$3:$B$1000,2,FALSE)</f>
        <v>Dungeon: Crypt of Hearts II</v>
      </c>
      <c r="J260" s="30" t="str">
        <f t="shared" si="4"/>
        <v>[269]=20,</v>
      </c>
    </row>
    <row r="261" spans="1:10" x14ac:dyDescent="0.25">
      <c r="A261" s="12">
        <v>270</v>
      </c>
      <c r="B261" s="5">
        <v>25</v>
      </c>
      <c r="C261" s="5">
        <f>VLOOKUP(B261,'ESO map constants'!$A$3:$B$999,2,FALSE)</f>
        <v>1126</v>
      </c>
      <c r="D261" t="str">
        <f>VLOOKUP(C261,'ESO map constants'!$B$3:$C$1000,2,FALSE)</f>
        <v>Craglorn</v>
      </c>
      <c r="E261" s="3">
        <f>IF(B261&lt;&gt;"",VLOOKUP(B261,'ESO map constants'!$A$3:$D$1000,4,FALSE),"")</f>
        <v>888</v>
      </c>
      <c r="F261" s="3">
        <f>VLOOKUP(E261,'ESO zone constants'!$A$3:$B$9950,2,FALSE)</f>
        <v>500</v>
      </c>
      <c r="G261" s="3" t="str">
        <f>IF(E261&lt;&gt;"",VLOOKUP(E261,'ESO zone constants'!$A$3:$D$950,4,FALSE),"")</f>
        <v>Craglorn</v>
      </c>
      <c r="H261" s="5">
        <v>2</v>
      </c>
      <c r="I261" t="str">
        <f>VLOOKUP(A261,'ESO wayshrine names'!$A$3:$B$1000,2,FALSE)</f>
        <v>Dragonstar Arena</v>
      </c>
      <c r="J261" s="30" t="str">
        <f t="shared" si="4"/>
        <v>[270]=888,</v>
      </c>
    </row>
    <row r="262" spans="1:10" x14ac:dyDescent="0.25">
      <c r="A262" s="12">
        <v>272</v>
      </c>
      <c r="B262" s="5">
        <v>30</v>
      </c>
      <c r="C262" s="5">
        <f>VLOOKUP(B262,'ESO map constants'!$A$3:$B$999,2,FALSE)</f>
        <v>1060</v>
      </c>
      <c r="D262" t="str">
        <f>VLOOKUP(C262,'ESO map constants'!$B$3:$C$1000,2,FALSE)</f>
        <v>Vvardenfell</v>
      </c>
      <c r="E262" s="3">
        <f>IF(B262&lt;&gt;"",VLOOKUP(B262,'ESO map constants'!$A$3:$D$1000,4,FALSE),"")</f>
        <v>849</v>
      </c>
      <c r="F262" s="3">
        <f>VLOOKUP(E262,'ESO zone constants'!$A$3:$B$9950,2,FALSE)</f>
        <v>467</v>
      </c>
      <c r="G262" s="3" t="str">
        <f>IF(E262&lt;&gt;"",VLOOKUP(E262,'ESO zone constants'!$A$3:$D$950,4,FALSE),"")</f>
        <v>Vvardenfell</v>
      </c>
      <c r="H262" s="5">
        <v>1</v>
      </c>
      <c r="I262" t="str">
        <f>VLOOKUP(A262,'ESO wayshrine names'!$A$3:$B$1000,2,FALSE)</f>
        <v>Seyda Neen Wayshrine</v>
      </c>
      <c r="J262" s="30" t="str">
        <f t="shared" si="4"/>
        <v>[272]=849,</v>
      </c>
    </row>
    <row r="263" spans="1:10" x14ac:dyDescent="0.25">
      <c r="A263" s="12">
        <v>273</v>
      </c>
      <c r="B263" s="5">
        <v>30</v>
      </c>
      <c r="C263" s="5">
        <f>VLOOKUP(B263,'ESO map constants'!$A$3:$B$999,2,FALSE)</f>
        <v>1060</v>
      </c>
      <c r="D263" t="str">
        <f>VLOOKUP(C263,'ESO map constants'!$B$3:$C$1000,2,FALSE)</f>
        <v>Vvardenfell</v>
      </c>
      <c r="E263" s="3">
        <f>IF(B263&lt;&gt;"",VLOOKUP(B263,'ESO map constants'!$A$3:$D$1000,4,FALSE),"")</f>
        <v>849</v>
      </c>
      <c r="F263" s="3">
        <f>VLOOKUP(E263,'ESO zone constants'!$A$3:$B$9950,2,FALSE)</f>
        <v>467</v>
      </c>
      <c r="G263" s="3" t="str">
        <f>IF(E263&lt;&gt;"",VLOOKUP(E263,'ESO zone constants'!$A$3:$D$950,4,FALSE),"")</f>
        <v>Vvardenfell</v>
      </c>
      <c r="H263" s="5">
        <v>1</v>
      </c>
      <c r="I263" t="str">
        <f>VLOOKUP(A263,'ESO wayshrine names'!$A$3:$B$1000,2,FALSE)</f>
        <v>Gnisis Wayshrine</v>
      </c>
      <c r="J263" s="30" t="str">
        <f t="shared" si="4"/>
        <v>[273]=849,</v>
      </c>
    </row>
    <row r="264" spans="1:10" x14ac:dyDescent="0.25">
      <c r="A264" s="12">
        <v>274</v>
      </c>
      <c r="B264" s="5">
        <v>30</v>
      </c>
      <c r="C264" s="5">
        <f>VLOOKUP(B264,'ESO map constants'!$A$3:$B$999,2,FALSE)</f>
        <v>1060</v>
      </c>
      <c r="D264" t="str">
        <f>VLOOKUP(C264,'ESO map constants'!$B$3:$C$1000,2,FALSE)</f>
        <v>Vvardenfell</v>
      </c>
      <c r="E264" s="3">
        <f>IF(B264&lt;&gt;"",VLOOKUP(B264,'ESO map constants'!$A$3:$D$1000,4,FALSE),"")</f>
        <v>849</v>
      </c>
      <c r="F264" s="3">
        <f>VLOOKUP(E264,'ESO zone constants'!$A$3:$B$9950,2,FALSE)</f>
        <v>467</v>
      </c>
      <c r="G264" s="3" t="str">
        <f>IF(E264&lt;&gt;"",VLOOKUP(E264,'ESO zone constants'!$A$3:$D$950,4,FALSE),"")</f>
        <v>Vvardenfell</v>
      </c>
      <c r="H264" s="5">
        <v>1</v>
      </c>
      <c r="I264" t="str">
        <f>VLOOKUP(A264,'ESO wayshrine names'!$A$3:$B$1000,2,FALSE)</f>
        <v>Ald'ruhn Wayshrine</v>
      </c>
      <c r="J264" s="30" t="str">
        <f t="shared" si="4"/>
        <v>[274]=849,</v>
      </c>
    </row>
    <row r="265" spans="1:10" x14ac:dyDescent="0.25">
      <c r="A265" s="12">
        <v>275</v>
      </c>
      <c r="B265" s="5">
        <v>30</v>
      </c>
      <c r="C265" s="5">
        <f>VLOOKUP(B265,'ESO map constants'!$A$3:$B$999,2,FALSE)</f>
        <v>1060</v>
      </c>
      <c r="D265" t="str">
        <f>VLOOKUP(C265,'ESO map constants'!$B$3:$C$1000,2,FALSE)</f>
        <v>Vvardenfell</v>
      </c>
      <c r="E265" s="3">
        <f>IF(B265&lt;&gt;"",VLOOKUP(B265,'ESO map constants'!$A$3:$D$1000,4,FALSE),"")</f>
        <v>849</v>
      </c>
      <c r="F265" s="3">
        <f>VLOOKUP(E265,'ESO zone constants'!$A$3:$B$9950,2,FALSE)</f>
        <v>467</v>
      </c>
      <c r="G265" s="3" t="str">
        <f>IF(E265&lt;&gt;"",VLOOKUP(E265,'ESO zone constants'!$A$3:$D$950,4,FALSE),"")</f>
        <v>Vvardenfell</v>
      </c>
      <c r="H265" s="5">
        <v>1</v>
      </c>
      <c r="I265" t="str">
        <f>VLOOKUP(A265,'ESO wayshrine names'!$A$3:$B$1000,2,FALSE)</f>
        <v>Balmora Wayshrine</v>
      </c>
      <c r="J265" s="30" t="str">
        <f t="shared" si="4"/>
        <v>[275]=849,</v>
      </c>
    </row>
    <row r="266" spans="1:10" x14ac:dyDescent="0.25">
      <c r="A266" s="12">
        <v>276</v>
      </c>
      <c r="B266" s="5">
        <v>30</v>
      </c>
      <c r="C266" s="5">
        <f>VLOOKUP(B266,'ESO map constants'!$A$3:$B$999,2,FALSE)</f>
        <v>1060</v>
      </c>
      <c r="D266" t="str">
        <f>VLOOKUP(C266,'ESO map constants'!$B$3:$C$1000,2,FALSE)</f>
        <v>Vvardenfell</v>
      </c>
      <c r="E266" s="3">
        <f>IF(B266&lt;&gt;"",VLOOKUP(B266,'ESO map constants'!$A$3:$D$1000,4,FALSE),"")</f>
        <v>849</v>
      </c>
      <c r="F266" s="3">
        <f>VLOOKUP(E266,'ESO zone constants'!$A$3:$B$9950,2,FALSE)</f>
        <v>467</v>
      </c>
      <c r="G266" s="3" t="str">
        <f>IF(E266&lt;&gt;"",VLOOKUP(E266,'ESO zone constants'!$A$3:$D$950,4,FALSE),"")</f>
        <v>Vvardenfell</v>
      </c>
      <c r="H266" s="5">
        <v>1</v>
      </c>
      <c r="I266" t="str">
        <f>VLOOKUP(A266,'ESO wayshrine names'!$A$3:$B$1000,2,FALSE)</f>
        <v>Suran Wayshrine</v>
      </c>
      <c r="J266" s="30" t="str">
        <f t="shared" si="4"/>
        <v>[276]=849,</v>
      </c>
    </row>
    <row r="267" spans="1:10" x14ac:dyDescent="0.25">
      <c r="A267" s="12">
        <v>277</v>
      </c>
      <c r="B267" s="5">
        <v>30</v>
      </c>
      <c r="C267" s="5">
        <f>VLOOKUP(B267,'ESO map constants'!$A$3:$B$999,2,FALSE)</f>
        <v>1060</v>
      </c>
      <c r="D267" t="str">
        <f>VLOOKUP(C267,'ESO map constants'!$B$3:$C$1000,2,FALSE)</f>
        <v>Vvardenfell</v>
      </c>
      <c r="E267" s="3">
        <f>IF(B267&lt;&gt;"",VLOOKUP(B267,'ESO map constants'!$A$3:$D$1000,4,FALSE),"")</f>
        <v>849</v>
      </c>
      <c r="F267" s="3">
        <f>VLOOKUP(E267,'ESO zone constants'!$A$3:$B$9950,2,FALSE)</f>
        <v>467</v>
      </c>
      <c r="G267" s="3" t="str">
        <f>IF(E267&lt;&gt;"",VLOOKUP(E267,'ESO zone constants'!$A$3:$D$950,4,FALSE),"")</f>
        <v>Vvardenfell</v>
      </c>
      <c r="H267" s="5">
        <v>1</v>
      </c>
      <c r="I267" t="str">
        <f>VLOOKUP(A267,'ESO wayshrine names'!$A$3:$B$1000,2,FALSE)</f>
        <v>Molag Mar Wayshrine</v>
      </c>
      <c r="J267" s="30" t="str">
        <f t="shared" si="4"/>
        <v>[277]=849,</v>
      </c>
    </row>
    <row r="268" spans="1:10" x14ac:dyDescent="0.25">
      <c r="A268" s="12">
        <v>278</v>
      </c>
      <c r="B268" s="5">
        <v>30</v>
      </c>
      <c r="C268" s="5">
        <f>VLOOKUP(B268,'ESO map constants'!$A$3:$B$999,2,FALSE)</f>
        <v>1060</v>
      </c>
      <c r="D268" t="str">
        <f>VLOOKUP(C268,'ESO map constants'!$B$3:$C$1000,2,FALSE)</f>
        <v>Vvardenfell</v>
      </c>
      <c r="E268" s="3">
        <f>IF(B268&lt;&gt;"",VLOOKUP(B268,'ESO map constants'!$A$3:$D$1000,4,FALSE),"")</f>
        <v>849</v>
      </c>
      <c r="F268" s="3">
        <f>VLOOKUP(E268,'ESO zone constants'!$A$3:$B$9950,2,FALSE)</f>
        <v>467</v>
      </c>
      <c r="G268" s="3" t="str">
        <f>IF(E268&lt;&gt;"",VLOOKUP(E268,'ESO zone constants'!$A$3:$D$950,4,FALSE),"")</f>
        <v>Vvardenfell</v>
      </c>
      <c r="H268" s="5">
        <v>1</v>
      </c>
      <c r="I268" t="str">
        <f>VLOOKUP(A268,'ESO wayshrine names'!$A$3:$B$1000,2,FALSE)</f>
        <v>Tel Branora Wayshrine</v>
      </c>
      <c r="J268" s="30" t="str">
        <f t="shared" si="4"/>
        <v>[278]=849,</v>
      </c>
    </row>
    <row r="269" spans="1:10" x14ac:dyDescent="0.25">
      <c r="A269" s="12">
        <v>279</v>
      </c>
      <c r="B269" s="5">
        <v>30</v>
      </c>
      <c r="C269" s="5">
        <f>VLOOKUP(B269,'ESO map constants'!$A$3:$B$999,2,FALSE)</f>
        <v>1060</v>
      </c>
      <c r="D269" t="str">
        <f>VLOOKUP(C269,'ESO map constants'!$B$3:$C$1000,2,FALSE)</f>
        <v>Vvardenfell</v>
      </c>
      <c r="E269" s="3">
        <f>IF(B269&lt;&gt;"",VLOOKUP(B269,'ESO map constants'!$A$3:$D$1000,4,FALSE),"")</f>
        <v>849</v>
      </c>
      <c r="F269" s="3">
        <f>VLOOKUP(E269,'ESO zone constants'!$A$3:$B$9950,2,FALSE)</f>
        <v>467</v>
      </c>
      <c r="G269" s="3" t="str">
        <f>IF(E269&lt;&gt;"",VLOOKUP(E269,'ESO zone constants'!$A$3:$D$950,4,FALSE),"")</f>
        <v>Vvardenfell</v>
      </c>
      <c r="H269" s="5">
        <v>1</v>
      </c>
      <c r="I269" t="str">
        <f>VLOOKUP(A269,'ESO wayshrine names'!$A$3:$B$1000,2,FALSE)</f>
        <v>Nchuleftingth Wayshrine</v>
      </c>
      <c r="J269" s="30" t="str">
        <f t="shared" si="4"/>
        <v>[279]=849,</v>
      </c>
    </row>
    <row r="270" spans="1:10" x14ac:dyDescent="0.25">
      <c r="A270" s="12">
        <v>280</v>
      </c>
      <c r="B270" s="5">
        <v>30</v>
      </c>
      <c r="C270" s="5">
        <f>VLOOKUP(B270,'ESO map constants'!$A$3:$B$999,2,FALSE)</f>
        <v>1060</v>
      </c>
      <c r="D270" t="str">
        <f>VLOOKUP(C270,'ESO map constants'!$B$3:$C$1000,2,FALSE)</f>
        <v>Vvardenfell</v>
      </c>
      <c r="E270" s="3">
        <f>IF(B270&lt;&gt;"",VLOOKUP(B270,'ESO map constants'!$A$3:$D$1000,4,FALSE),"")</f>
        <v>849</v>
      </c>
      <c r="F270" s="3">
        <f>VLOOKUP(E270,'ESO zone constants'!$A$3:$B$9950,2,FALSE)</f>
        <v>467</v>
      </c>
      <c r="G270" s="3" t="str">
        <f>IF(E270&lt;&gt;"",VLOOKUP(E270,'ESO zone constants'!$A$3:$D$950,4,FALSE),"")</f>
        <v>Vvardenfell</v>
      </c>
      <c r="H270" s="5">
        <v>1</v>
      </c>
      <c r="I270" t="str">
        <f>VLOOKUP(A270,'ESO wayshrine names'!$A$3:$B$1000,2,FALSE)</f>
        <v>Tel Mora Wayshrine</v>
      </c>
      <c r="J270" s="30" t="str">
        <f t="shared" si="4"/>
        <v>[280]=849,</v>
      </c>
    </row>
    <row r="271" spans="1:10" x14ac:dyDescent="0.25">
      <c r="A271" s="12">
        <v>281</v>
      </c>
      <c r="B271" s="5">
        <v>30</v>
      </c>
      <c r="C271" s="5">
        <f>VLOOKUP(B271,'ESO map constants'!$A$3:$B$999,2,FALSE)</f>
        <v>1060</v>
      </c>
      <c r="D271" t="str">
        <f>VLOOKUP(C271,'ESO map constants'!$B$3:$C$1000,2,FALSE)</f>
        <v>Vvardenfell</v>
      </c>
      <c r="E271" s="3">
        <f>IF(B271&lt;&gt;"",VLOOKUP(B271,'ESO map constants'!$A$3:$D$1000,4,FALSE),"")</f>
        <v>849</v>
      </c>
      <c r="F271" s="3">
        <f>VLOOKUP(E271,'ESO zone constants'!$A$3:$B$9950,2,FALSE)</f>
        <v>467</v>
      </c>
      <c r="G271" s="3" t="str">
        <f>IF(E271&lt;&gt;"",VLOOKUP(E271,'ESO zone constants'!$A$3:$D$950,4,FALSE),"")</f>
        <v>Vvardenfell</v>
      </c>
      <c r="H271" s="5">
        <v>1</v>
      </c>
      <c r="I271" t="str">
        <f>VLOOKUP(A271,'ESO wayshrine names'!$A$3:$B$1000,2,FALSE)</f>
        <v>Sadrith Mora Wayshrine</v>
      </c>
      <c r="J271" s="30" t="str">
        <f t="shared" si="4"/>
        <v>[281]=849,</v>
      </c>
    </row>
    <row r="272" spans="1:10" x14ac:dyDescent="0.25">
      <c r="A272" s="12">
        <v>282</v>
      </c>
      <c r="B272" s="5">
        <v>30</v>
      </c>
      <c r="C272" s="5">
        <f>VLOOKUP(B272,'ESO map constants'!$A$3:$B$999,2,FALSE)</f>
        <v>1060</v>
      </c>
      <c r="D272" t="str">
        <f>VLOOKUP(C272,'ESO map constants'!$B$3:$C$1000,2,FALSE)</f>
        <v>Vvardenfell</v>
      </c>
      <c r="E272" s="3">
        <f>IF(B272&lt;&gt;"",VLOOKUP(B272,'ESO map constants'!$A$3:$D$1000,4,FALSE),"")</f>
        <v>849</v>
      </c>
      <c r="F272" s="3">
        <f>VLOOKUP(E272,'ESO zone constants'!$A$3:$B$9950,2,FALSE)</f>
        <v>467</v>
      </c>
      <c r="G272" s="3" t="str">
        <f>IF(E272&lt;&gt;"",VLOOKUP(E272,'ESO zone constants'!$A$3:$D$950,4,FALSE),"")</f>
        <v>Vvardenfell</v>
      </c>
      <c r="H272" s="5">
        <v>1</v>
      </c>
      <c r="I272" t="str">
        <f>VLOOKUP(A272,'ESO wayshrine names'!$A$3:$B$1000,2,FALSE)</f>
        <v>Valley of the Wind Wayshrine</v>
      </c>
      <c r="J272" s="30" t="str">
        <f t="shared" si="4"/>
        <v>[282]=849,</v>
      </c>
    </row>
    <row r="273" spans="1:10" x14ac:dyDescent="0.25">
      <c r="A273" s="12">
        <v>284</v>
      </c>
      <c r="B273" s="5">
        <v>30</v>
      </c>
      <c r="C273" s="5">
        <f>VLOOKUP(B273,'ESO map constants'!$A$3:$B$999,2,FALSE)</f>
        <v>1060</v>
      </c>
      <c r="D273" t="str">
        <f>VLOOKUP(C273,'ESO map constants'!$B$3:$C$1000,2,FALSE)</f>
        <v>Vvardenfell</v>
      </c>
      <c r="E273" s="3">
        <f>IF(B273&lt;&gt;"",VLOOKUP(B273,'ESO map constants'!$A$3:$D$1000,4,FALSE),"")</f>
        <v>849</v>
      </c>
      <c r="F273" s="3">
        <f>VLOOKUP(E273,'ESO zone constants'!$A$3:$B$9950,2,FALSE)</f>
        <v>467</v>
      </c>
      <c r="G273" s="3" t="str">
        <f>IF(E273&lt;&gt;"",VLOOKUP(E273,'ESO zone constants'!$A$3:$D$950,4,FALSE),"")</f>
        <v>Vvardenfell</v>
      </c>
      <c r="H273" s="5">
        <v>1</v>
      </c>
      <c r="I273" t="str">
        <f>VLOOKUP(A273,'ESO wayshrine names'!$A$3:$B$1000,2,FALSE)</f>
        <v>Vivec City Wayshrine</v>
      </c>
      <c r="J273" s="30" t="str">
        <f t="shared" si="4"/>
        <v>[284]=849,</v>
      </c>
    </row>
    <row r="274" spans="1:10" x14ac:dyDescent="0.25">
      <c r="A274" s="12">
        <v>285</v>
      </c>
      <c r="B274" s="5">
        <v>15</v>
      </c>
      <c r="C274" s="5">
        <f>VLOOKUP(B274,'ESO map constants'!$A$3:$B$999,2,FALSE)</f>
        <v>143</v>
      </c>
      <c r="D274" t="str">
        <f>VLOOKUP(C274,'ESO map constants'!$B$3:$C$1000,2,FALSE)</f>
        <v>Auridon</v>
      </c>
      <c r="E274" s="3">
        <f>IF(B274&lt;&gt;"",VLOOKUP(B274,'ESO map constants'!$A$3:$D$1000,4,FALSE),"")</f>
        <v>381</v>
      </c>
      <c r="F274" s="3">
        <f>VLOOKUP(E274,'ESO zone constants'!$A$3:$B$9950,2,FALSE)</f>
        <v>178</v>
      </c>
      <c r="G274" s="3" t="str">
        <f>IF(E274&lt;&gt;"",VLOOKUP(E274,'ESO zone constants'!$A$3:$D$950,4,FALSE),"")</f>
        <v>Auridon</v>
      </c>
      <c r="H274" s="5">
        <v>7</v>
      </c>
      <c r="I274" t="str">
        <f>VLOOKUP(A274,'ESO wayshrine names'!$A$3:$B$1000,2,FALSE)</f>
        <v>Barbed Hook Private Room</v>
      </c>
      <c r="J274" s="30" t="str">
        <f t="shared" si="4"/>
        <v>[285]=381,</v>
      </c>
    </row>
    <row r="275" spans="1:10" x14ac:dyDescent="0.25">
      <c r="A275" s="12">
        <v>286</v>
      </c>
      <c r="B275" s="5">
        <v>5</v>
      </c>
      <c r="C275" s="5">
        <f>VLOOKUP(B275,'ESO map constants'!$A$3:$B$999,2,FALSE)</f>
        <v>30</v>
      </c>
      <c r="D275" t="str">
        <f>VLOOKUP(C275,'ESO map constants'!$B$3:$C$1000,2,FALSE)</f>
        <v>Alik'r Desert</v>
      </c>
      <c r="E275" s="3">
        <f>IF(B275&lt;&gt;"",VLOOKUP(B275,'ESO map constants'!$A$3:$D$1000,4,FALSE),"")</f>
        <v>104</v>
      </c>
      <c r="F275" s="3">
        <f>VLOOKUP(E275,'ESO zone constants'!$A$3:$B$9950,2,FALSE)</f>
        <v>17</v>
      </c>
      <c r="G275" s="3" t="str">
        <f>IF(E275&lt;&gt;"",VLOOKUP(E275,'ESO zone constants'!$A$3:$D$950,4,FALSE),"")</f>
        <v>Alik'r Desert</v>
      </c>
      <c r="H275" s="5">
        <v>7</v>
      </c>
      <c r="I275" t="str">
        <f>VLOOKUP(A275,'ESO wayshrine names'!$A$3:$B$1000,2,FALSE)</f>
        <v>Sisters of the Sands Apartment</v>
      </c>
      <c r="J275" s="30" t="str">
        <f t="shared" si="4"/>
        <v>[286]=104,</v>
      </c>
    </row>
    <row r="276" spans="1:10" x14ac:dyDescent="0.25">
      <c r="A276" s="12">
        <v>287</v>
      </c>
      <c r="B276" s="5">
        <v>10</v>
      </c>
      <c r="C276" s="5">
        <f>VLOOKUP(B276,'ESO map constants'!$A$3:$B$999,2,FALSE)</f>
        <v>13</v>
      </c>
      <c r="D276" t="str">
        <f>VLOOKUP(C276,'ESO map constants'!$B$3:$C$1000,2,FALSE)</f>
        <v>Deshaan</v>
      </c>
      <c r="E276" s="3">
        <f>IF(B276&lt;&gt;"",VLOOKUP(B276,'ESO map constants'!$A$3:$D$1000,4,FALSE),"")</f>
        <v>57</v>
      </c>
      <c r="F276" s="3">
        <f>VLOOKUP(E276,'ESO zone constants'!$A$3:$B$9950,2,FALSE)</f>
        <v>10</v>
      </c>
      <c r="G276" s="3" t="str">
        <f>IF(E276&lt;&gt;"",VLOOKUP(E276,'ESO zone constants'!$A$3:$D$950,4,FALSE),"")</f>
        <v>Deshaan</v>
      </c>
      <c r="H276" s="5">
        <v>7</v>
      </c>
      <c r="I276" t="str">
        <f>VLOOKUP(A276,'ESO wayshrine names'!$A$3:$B$1000,2,FALSE)</f>
        <v>Flaming Nix Deluxe Garret</v>
      </c>
      <c r="J276" s="30" t="str">
        <f t="shared" si="4"/>
        <v>[287]=57,</v>
      </c>
    </row>
    <row r="277" spans="1:10" x14ac:dyDescent="0.25">
      <c r="A277" s="12">
        <v>288</v>
      </c>
      <c r="B277" s="5">
        <v>15</v>
      </c>
      <c r="C277" s="5">
        <f>VLOOKUP(B277,'ESO map constants'!$A$3:$B$999,2,FALSE)</f>
        <v>143</v>
      </c>
      <c r="D277" t="str">
        <f>VLOOKUP(C277,'ESO map constants'!$B$3:$C$1000,2,FALSE)</f>
        <v>Auridon</v>
      </c>
      <c r="E277" s="3">
        <f>IF(B277&lt;&gt;"",VLOOKUP(B277,'ESO map constants'!$A$3:$D$1000,4,FALSE),"")</f>
        <v>381</v>
      </c>
      <c r="F277" s="3">
        <f>VLOOKUP(E277,'ESO zone constants'!$A$3:$B$9950,2,FALSE)</f>
        <v>178</v>
      </c>
      <c r="G277" s="3" t="str">
        <f>IF(E277&lt;&gt;"",VLOOKUP(E277,'ESO zone constants'!$A$3:$D$950,4,FALSE),"")</f>
        <v>Auridon</v>
      </c>
      <c r="H277" s="5">
        <v>7</v>
      </c>
      <c r="I277" t="str">
        <f>VLOOKUP(A277,'ESO wayshrine names'!$A$3:$B$1000,2,FALSE)</f>
        <v>Mara's Kiss Public House</v>
      </c>
      <c r="J277" s="30" t="str">
        <f t="shared" si="4"/>
        <v>[288]=381,</v>
      </c>
    </row>
    <row r="278" spans="1:10" x14ac:dyDescent="0.25">
      <c r="A278" s="12">
        <v>289</v>
      </c>
      <c r="B278" s="5">
        <v>2</v>
      </c>
      <c r="C278" s="5">
        <f>VLOOKUP(B278,'ESO map constants'!$A$3:$B$999,2,FALSE)</f>
        <v>1</v>
      </c>
      <c r="D278" t="str">
        <f>VLOOKUP(C278,'ESO map constants'!$B$3:$C$1000,2,FALSE)</f>
        <v>Glenumbra</v>
      </c>
      <c r="E278" s="3">
        <f>IF(B278&lt;&gt;"",VLOOKUP(B278,'ESO map constants'!$A$3:$D$1000,4,FALSE),"")</f>
        <v>3</v>
      </c>
      <c r="F278" s="3">
        <f>VLOOKUP(E278,'ESO zone constants'!$A$3:$B$9950,2,FALSE)</f>
        <v>2</v>
      </c>
      <c r="G278" s="3" t="str">
        <f>IF(E278&lt;&gt;"",VLOOKUP(E278,'ESO zone constants'!$A$3:$D$950,4,FALSE),"")</f>
        <v>Glenumbra</v>
      </c>
      <c r="H278" s="5">
        <v>7</v>
      </c>
      <c r="I278" t="str">
        <f>VLOOKUP(A278,'ESO wayshrine names'!$A$3:$B$1000,2,FALSE)</f>
        <v>The Rosy Lion</v>
      </c>
      <c r="J278" s="30" t="str">
        <f t="shared" si="4"/>
        <v>[289]=3,</v>
      </c>
    </row>
    <row r="279" spans="1:10" x14ac:dyDescent="0.25">
      <c r="A279" s="12">
        <v>290</v>
      </c>
      <c r="B279" s="5">
        <v>11</v>
      </c>
      <c r="C279" s="5">
        <f>VLOOKUP(B279,'ESO map constants'!$A$3:$B$999,2,FALSE)</f>
        <v>7</v>
      </c>
      <c r="D279" t="str">
        <f>VLOOKUP(C279,'ESO map constants'!$B$3:$C$1000,2,FALSE)</f>
        <v>Stonefalls</v>
      </c>
      <c r="E279" s="3">
        <f>IF(B279&lt;&gt;"",VLOOKUP(B279,'ESO map constants'!$A$3:$D$1000,4,FALSE),"")</f>
        <v>41</v>
      </c>
      <c r="F279" s="3">
        <f>VLOOKUP(E279,'ESO zone constants'!$A$3:$B$9950,2,FALSE)</f>
        <v>9</v>
      </c>
      <c r="G279" s="3" t="str">
        <f>IF(E279&lt;&gt;"",VLOOKUP(E279,'ESO zone constants'!$A$3:$D$950,4,FALSE),"")</f>
        <v>Stonefalls</v>
      </c>
      <c r="H279" s="5">
        <v>7</v>
      </c>
      <c r="I279" t="str">
        <f>VLOOKUP(A279,'ESO wayshrine names'!$A$3:$B$1000,2,FALSE)</f>
        <v>The Ebony Flask Inn Room</v>
      </c>
      <c r="J279" s="30" t="str">
        <f t="shared" si="4"/>
        <v>[290]=41,</v>
      </c>
    </row>
    <row r="280" spans="1:10" x14ac:dyDescent="0.25">
      <c r="A280" s="12">
        <v>291</v>
      </c>
      <c r="B280" s="5">
        <v>17</v>
      </c>
      <c r="C280" s="5">
        <f>VLOOKUP(B280,'ESO map constants'!$A$3:$B$999,2,FALSE)</f>
        <v>256</v>
      </c>
      <c r="D280" t="str">
        <f>VLOOKUP(C280,'ESO map constants'!$B$3:$C$1000,2,FALSE)</f>
        <v>Reaper's March</v>
      </c>
      <c r="E280" s="3">
        <f>IF(B280&lt;&gt;"",VLOOKUP(B280,'ESO map constants'!$A$3:$D$1000,4,FALSE),"")</f>
        <v>382</v>
      </c>
      <c r="F280" s="3">
        <f>VLOOKUP(E280,'ESO zone constants'!$A$3:$B$9950,2,FALSE)</f>
        <v>179</v>
      </c>
      <c r="G280" s="3" t="str">
        <f>IF(E280&lt;&gt;"",VLOOKUP(E280,'ESO zone constants'!$A$3:$D$950,4,FALSE),"")</f>
        <v>Reaper's March</v>
      </c>
      <c r="H280" s="5">
        <v>7</v>
      </c>
      <c r="I280" t="str">
        <f>VLOOKUP(A280,'ESO wayshrine names'!$A$3:$B$1000,2,FALSE)</f>
        <v>Serenity Falls Estate</v>
      </c>
      <c r="J280" s="30" t="str">
        <f t="shared" si="4"/>
        <v>[291]=382,</v>
      </c>
    </row>
    <row r="281" spans="1:10" x14ac:dyDescent="0.25">
      <c r="A281" s="12">
        <v>292</v>
      </c>
      <c r="B281" s="5">
        <v>2</v>
      </c>
      <c r="C281" s="5">
        <f>VLOOKUP(B281,'ESO map constants'!$A$3:$B$999,2,FALSE)</f>
        <v>1</v>
      </c>
      <c r="D281" t="str">
        <f>VLOOKUP(C281,'ESO map constants'!$B$3:$C$1000,2,FALSE)</f>
        <v>Glenumbra</v>
      </c>
      <c r="E281" s="3">
        <f>IF(B281&lt;&gt;"",VLOOKUP(B281,'ESO map constants'!$A$3:$D$1000,4,FALSE),"")</f>
        <v>3</v>
      </c>
      <c r="F281" s="3">
        <f>VLOOKUP(E281,'ESO zone constants'!$A$3:$B$9950,2,FALSE)</f>
        <v>2</v>
      </c>
      <c r="G281" s="3" t="str">
        <f>IF(E281&lt;&gt;"",VLOOKUP(E281,'ESO zone constants'!$A$3:$D$950,4,FALSE),"")</f>
        <v>Glenumbra</v>
      </c>
      <c r="H281" s="5">
        <v>7</v>
      </c>
      <c r="I281" t="str">
        <f>VLOOKUP(A281,'ESO wayshrine names'!$A$3:$B$1000,2,FALSE)</f>
        <v>Daggerfall Overlook</v>
      </c>
      <c r="J281" s="30" t="str">
        <f t="shared" si="4"/>
        <v>[292]=3,</v>
      </c>
    </row>
    <row r="282" spans="1:10" x14ac:dyDescent="0.25">
      <c r="A282" s="12">
        <v>293</v>
      </c>
      <c r="B282" s="5">
        <v>11</v>
      </c>
      <c r="C282" s="5">
        <f>VLOOKUP(B282,'ESO map constants'!$A$3:$B$999,2,FALSE)</f>
        <v>7</v>
      </c>
      <c r="D282" t="str">
        <f>VLOOKUP(C282,'ESO map constants'!$B$3:$C$1000,2,FALSE)</f>
        <v>Stonefalls</v>
      </c>
      <c r="E282" s="3">
        <f>IF(B282&lt;&gt;"",VLOOKUP(B282,'ESO map constants'!$A$3:$D$1000,4,FALSE),"")</f>
        <v>41</v>
      </c>
      <c r="F282" s="3">
        <f>VLOOKUP(E282,'ESO zone constants'!$A$3:$B$9950,2,FALSE)</f>
        <v>9</v>
      </c>
      <c r="G282" s="3" t="str">
        <f>IF(E282&lt;&gt;"",VLOOKUP(E282,'ESO zone constants'!$A$3:$D$950,4,FALSE),"")</f>
        <v>Stonefalls</v>
      </c>
      <c r="H282" s="5">
        <v>7</v>
      </c>
      <c r="I282" t="str">
        <f>VLOOKUP(A282,'ESO wayshrine names'!$A$3:$B$1000,2,FALSE)</f>
        <v>Ebonheart Chateau</v>
      </c>
      <c r="J282" s="30" t="str">
        <f t="shared" si="4"/>
        <v>[293]=41,</v>
      </c>
    </row>
    <row r="283" spans="1:10" x14ac:dyDescent="0.25">
      <c r="A283" s="12">
        <v>294</v>
      </c>
      <c r="B283" s="5">
        <v>8</v>
      </c>
      <c r="C283" s="5">
        <f>VLOOKUP(B283,'ESO map constants'!$A$3:$B$999,2,FALSE)</f>
        <v>22</v>
      </c>
      <c r="D283" t="str">
        <f>VLOOKUP(C283,'ESO map constants'!$B$3:$C$1000,2,FALSE)</f>
        <v>Malabal Tor</v>
      </c>
      <c r="E283" s="3">
        <f>IF(B283&lt;&gt;"",VLOOKUP(B283,'ESO map constants'!$A$3:$D$1000,4,FALSE),"")</f>
        <v>58</v>
      </c>
      <c r="F283" s="3">
        <f>VLOOKUP(E283,'ESO zone constants'!$A$3:$B$9950,2,FALSE)</f>
        <v>11</v>
      </c>
      <c r="G283" s="3" t="str">
        <f>IF(E283&lt;&gt;"",VLOOKUP(E283,'ESO zone constants'!$A$3:$D$950,4,FALSE),"")</f>
        <v>Malabal Tor</v>
      </c>
      <c r="H283" s="5">
        <v>7</v>
      </c>
      <c r="I283" t="str">
        <f>VLOOKUP(A283,'ESO wayshrine names'!$A$3:$B$1000,2,FALSE)</f>
        <v>Black Vine Villa</v>
      </c>
      <c r="J283" s="30" t="str">
        <f t="shared" si="4"/>
        <v>[294]=58,</v>
      </c>
    </row>
    <row r="284" spans="1:10" x14ac:dyDescent="0.25">
      <c r="A284" s="12">
        <v>295</v>
      </c>
      <c r="B284" s="5">
        <v>18</v>
      </c>
      <c r="C284" s="5">
        <f>VLOOKUP(B284,'ESO map constants'!$A$3:$B$999,2,FALSE)</f>
        <v>75</v>
      </c>
      <c r="D284" t="str">
        <f>VLOOKUP(C284,'ESO map constants'!$B$3:$C$1000,2,FALSE)</f>
        <v>Bal Foyen</v>
      </c>
      <c r="E284" s="3">
        <f>IF(B284&lt;&gt;"",VLOOKUP(B284,'ESO map constants'!$A$3:$D$1000,4,FALSE),"")</f>
        <v>281</v>
      </c>
      <c r="F284" s="3">
        <f>VLOOKUP(E284,'ESO zone constants'!$A$3:$B$9950,2,FALSE)</f>
        <v>110</v>
      </c>
      <c r="G284" s="3" t="str">
        <f>IF(E284&lt;&gt;"",VLOOKUP(E284,'ESO zone constants'!$A$3:$D$950,4,FALSE),"")</f>
        <v>Bal Foyen</v>
      </c>
      <c r="H284" s="5">
        <v>7</v>
      </c>
      <c r="I284" t="str">
        <f>VLOOKUP(A284,'ESO wayshrine names'!$A$3:$B$1000,2,FALSE)</f>
        <v>Humblemud</v>
      </c>
      <c r="J284" s="30" t="str">
        <f t="shared" si="4"/>
        <v>[295]=281,</v>
      </c>
    </row>
    <row r="285" spans="1:10" x14ac:dyDescent="0.25">
      <c r="A285" s="12">
        <v>296</v>
      </c>
      <c r="B285" s="5">
        <v>7</v>
      </c>
      <c r="C285" s="5">
        <f>VLOOKUP(B285,'ESO map constants'!$A$3:$B$999,2,FALSE)</f>
        <v>9</v>
      </c>
      <c r="D285" t="str">
        <f>VLOOKUP(C285,'ESO map constants'!$B$3:$C$1000,2,FALSE)</f>
        <v>Grahtwood</v>
      </c>
      <c r="E285" s="3">
        <f>IF(B285&lt;&gt;"",VLOOKUP(B285,'ESO map constants'!$A$3:$D$1000,4,FALSE),"")</f>
        <v>383</v>
      </c>
      <c r="F285" s="3">
        <f>VLOOKUP(E285,'ESO zone constants'!$A$3:$B$9950,2,FALSE)</f>
        <v>180</v>
      </c>
      <c r="G285" s="3" t="str">
        <f>IF(E285&lt;&gt;"",VLOOKUP(E285,'ESO zone constants'!$A$3:$D$950,4,FALSE),"")</f>
        <v>Grahtwood</v>
      </c>
      <c r="H285" s="5">
        <v>7</v>
      </c>
      <c r="I285" t="str">
        <f>VLOOKUP(A285,'ESO wayshrine names'!$A$3:$B$1000,2,FALSE)</f>
        <v>Snugpod</v>
      </c>
      <c r="J285" s="30" t="str">
        <f t="shared" si="4"/>
        <v>[296]=383,</v>
      </c>
    </row>
    <row r="286" spans="1:10" x14ac:dyDescent="0.25">
      <c r="A286" s="12">
        <v>297</v>
      </c>
      <c r="B286" s="5">
        <v>2</v>
      </c>
      <c r="C286" s="5">
        <f>VLOOKUP(B286,'ESO map constants'!$A$3:$B$999,2,FALSE)</f>
        <v>1</v>
      </c>
      <c r="D286" t="str">
        <f>VLOOKUP(C286,'ESO map constants'!$B$3:$C$1000,2,FALSE)</f>
        <v>Glenumbra</v>
      </c>
      <c r="E286" s="3">
        <f>IF(B286&lt;&gt;"",VLOOKUP(B286,'ESO map constants'!$A$3:$D$1000,4,FALSE),"")</f>
        <v>3</v>
      </c>
      <c r="F286" s="3">
        <f>VLOOKUP(E286,'ESO zone constants'!$A$3:$B$9950,2,FALSE)</f>
        <v>2</v>
      </c>
      <c r="G286" s="3" t="str">
        <f>IF(E286&lt;&gt;"",VLOOKUP(E286,'ESO zone constants'!$A$3:$D$950,4,FALSE),"")</f>
        <v>Glenumbra</v>
      </c>
      <c r="H286" s="5">
        <v>7</v>
      </c>
      <c r="I286" t="str">
        <f>VLOOKUP(A286,'ESO wayshrine names'!$A$3:$B$1000,2,FALSE)</f>
        <v>Captain Margaux's Place</v>
      </c>
      <c r="J286" s="30" t="str">
        <f t="shared" si="4"/>
        <v>[297]=3,</v>
      </c>
    </row>
    <row r="287" spans="1:10" x14ac:dyDescent="0.25">
      <c r="A287" s="12">
        <v>298</v>
      </c>
      <c r="B287" s="5">
        <v>11</v>
      </c>
      <c r="C287" s="5">
        <f>VLOOKUP(B287,'ESO map constants'!$A$3:$B$999,2,FALSE)</f>
        <v>7</v>
      </c>
      <c r="D287" t="str">
        <f>VLOOKUP(C287,'ESO map constants'!$B$3:$C$1000,2,FALSE)</f>
        <v>Stonefalls</v>
      </c>
      <c r="E287" s="3">
        <f>IF(B287&lt;&gt;"",VLOOKUP(B287,'ESO map constants'!$A$3:$D$1000,4,FALSE),"")</f>
        <v>41</v>
      </c>
      <c r="F287" s="3">
        <f>VLOOKUP(E287,'ESO zone constants'!$A$3:$B$9950,2,FALSE)</f>
        <v>9</v>
      </c>
      <c r="G287" s="3" t="str">
        <f>IF(E287&lt;&gt;"",VLOOKUP(E287,'ESO zone constants'!$A$3:$D$950,4,FALSE),"")</f>
        <v>Stonefalls</v>
      </c>
      <c r="H287" s="5">
        <v>7</v>
      </c>
      <c r="I287" t="str">
        <f>VLOOKUP(A287,'ESO wayshrine names'!$A$3:$B$1000,2,FALSE)</f>
        <v>Kragenhome</v>
      </c>
      <c r="J287" s="30" t="str">
        <f t="shared" si="4"/>
        <v>[298]=41,</v>
      </c>
    </row>
    <row r="288" spans="1:10" x14ac:dyDescent="0.25">
      <c r="A288" s="12">
        <v>299</v>
      </c>
      <c r="B288" s="5">
        <v>8</v>
      </c>
      <c r="C288" s="5">
        <f>VLOOKUP(B288,'ESO map constants'!$A$3:$B$999,2,FALSE)</f>
        <v>22</v>
      </c>
      <c r="D288" t="str">
        <f>VLOOKUP(C288,'ESO map constants'!$B$3:$C$1000,2,FALSE)</f>
        <v>Malabal Tor</v>
      </c>
      <c r="E288" s="3">
        <f>IF(B288&lt;&gt;"",VLOOKUP(B288,'ESO map constants'!$A$3:$D$1000,4,FALSE),"")</f>
        <v>58</v>
      </c>
      <c r="F288" s="3">
        <f>VLOOKUP(E288,'ESO zone constants'!$A$3:$B$9950,2,FALSE)</f>
        <v>11</v>
      </c>
      <c r="G288" s="3" t="str">
        <f>IF(E288&lt;&gt;"",VLOOKUP(E288,'ESO zone constants'!$A$3:$D$950,4,FALSE),"")</f>
        <v>Malabal Tor</v>
      </c>
      <c r="H288" s="5">
        <v>7</v>
      </c>
      <c r="I288" t="str">
        <f>VLOOKUP(A288,'ESO wayshrine names'!$A$3:$B$1000,2,FALSE)</f>
        <v>Cyrodilic Jungle House</v>
      </c>
      <c r="J288" s="30" t="str">
        <f t="shared" si="4"/>
        <v>[299]=58,</v>
      </c>
    </row>
    <row r="289" spans="1:10" x14ac:dyDescent="0.25">
      <c r="A289" s="12">
        <v>300</v>
      </c>
      <c r="B289" s="5">
        <v>21</v>
      </c>
      <c r="C289" s="5">
        <f>VLOOKUP(B289,'ESO map constants'!$A$3:$B$999,2,FALSE)</f>
        <v>258</v>
      </c>
      <c r="D289" t="str">
        <f>VLOOKUP(C289,'ESO map constants'!$B$3:$C$1000,2,FALSE)</f>
        <v>Khenarthi's Roost</v>
      </c>
      <c r="E289" s="3">
        <f>IF(B289&lt;&gt;"",VLOOKUP(B289,'ESO map constants'!$A$3:$D$1000,4,FALSE),"")</f>
        <v>537</v>
      </c>
      <c r="F289" s="3">
        <f>VLOOKUP(E289,'ESO zone constants'!$A$3:$B$9950,2,FALSE)</f>
        <v>306</v>
      </c>
      <c r="G289" s="3" t="str">
        <f>IF(E289&lt;&gt;"",VLOOKUP(E289,'ESO zone constants'!$A$3:$D$950,4,FALSE),"")</f>
        <v>Khenarthi's Roost</v>
      </c>
      <c r="H289" s="5">
        <v>7</v>
      </c>
      <c r="I289" t="str">
        <f>VLOOKUP(A289,'ESO wayshrine names'!$A$3:$B$1000,2,FALSE)</f>
        <v>Moonmirth House</v>
      </c>
      <c r="J289" s="30" t="str">
        <f t="shared" si="4"/>
        <v>[300]=537,</v>
      </c>
    </row>
    <row r="290" spans="1:10" x14ac:dyDescent="0.25">
      <c r="A290" s="12">
        <v>301</v>
      </c>
      <c r="B290" s="5">
        <v>12</v>
      </c>
      <c r="C290" s="5">
        <f>VLOOKUP(B290,'ESO map constants'!$A$3:$B$999,2,FALSE)</f>
        <v>125</v>
      </c>
      <c r="D290" t="str">
        <f>VLOOKUP(C290,'ESO map constants'!$B$3:$C$1000,2,FALSE)</f>
        <v>The Rift</v>
      </c>
      <c r="E290" s="3">
        <f>IF(B290&lt;&gt;"",VLOOKUP(B290,'ESO map constants'!$A$3:$D$1000,4,FALSE),"")</f>
        <v>103</v>
      </c>
      <c r="F290" s="3">
        <f>VLOOKUP(E290,'ESO zone constants'!$A$3:$B$9950,2,FALSE)</f>
        <v>16</v>
      </c>
      <c r="G290" s="3" t="str">
        <f>IF(E290&lt;&gt;"",VLOOKUP(E290,'ESO zone constants'!$A$3:$D$950,4,FALSE),"")</f>
        <v>The Rift</v>
      </c>
      <c r="H290" s="5">
        <v>7</v>
      </c>
      <c r="I290" t="str">
        <f>VLOOKUP(A290,'ESO wayshrine names'!$A$3:$B$1000,2,FALSE)</f>
        <v>Autumn's-Gate</v>
      </c>
      <c r="J290" s="30" t="str">
        <f t="shared" si="4"/>
        <v>[301]=103,</v>
      </c>
    </row>
    <row r="291" spans="1:10" x14ac:dyDescent="0.25">
      <c r="A291" s="12">
        <v>302</v>
      </c>
      <c r="B291" s="5">
        <v>4</v>
      </c>
      <c r="C291" s="5">
        <f>VLOOKUP(B291,'ESO map constants'!$A$3:$B$999,2,FALSE)</f>
        <v>12</v>
      </c>
      <c r="D291" t="str">
        <f>VLOOKUP(C291,'ESO map constants'!$B$3:$C$1000,2,FALSE)</f>
        <v>Stormhaven</v>
      </c>
      <c r="E291" s="3">
        <f>IF(B291&lt;&gt;"",VLOOKUP(B291,'ESO map constants'!$A$3:$D$1000,4,FALSE),"")</f>
        <v>19</v>
      </c>
      <c r="F291" s="3">
        <f>VLOOKUP(E291,'ESO zone constants'!$A$3:$B$9950,2,FALSE)</f>
        <v>4</v>
      </c>
      <c r="G291" s="3" t="str">
        <f>IF(E291&lt;&gt;"",VLOOKUP(E291,'ESO zone constants'!$A$3:$D$950,4,FALSE),"")</f>
        <v>Stormhaven</v>
      </c>
      <c r="H291" s="5">
        <v>7</v>
      </c>
      <c r="I291" t="str">
        <f>VLOOKUP(A291,'ESO wayshrine names'!$A$3:$B$1000,2,FALSE)</f>
        <v>Hammerdeath Bungalow</v>
      </c>
      <c r="J291" s="30" t="str">
        <f t="shared" si="4"/>
        <v>[302]=19,</v>
      </c>
    </row>
    <row r="292" spans="1:10" x14ac:dyDescent="0.25">
      <c r="A292" s="12">
        <v>303</v>
      </c>
      <c r="B292" s="5">
        <v>6</v>
      </c>
      <c r="C292" s="5">
        <f>VLOOKUP(B292,'ESO map constants'!$A$3:$B$999,2,FALSE)</f>
        <v>20</v>
      </c>
      <c r="D292" t="str">
        <f>VLOOKUP(C292,'ESO map constants'!$B$3:$C$1000,2,FALSE)</f>
        <v>Bangkorai</v>
      </c>
      <c r="E292" s="3">
        <f>IF(B292&lt;&gt;"",VLOOKUP(B292,'ESO map constants'!$A$3:$D$1000,4,FALSE),"")</f>
        <v>92</v>
      </c>
      <c r="F292" s="3">
        <f>VLOOKUP(E292,'ESO zone constants'!$A$3:$B$9950,2,FALSE)</f>
        <v>14</v>
      </c>
      <c r="G292" s="3" t="str">
        <f>IF(E292&lt;&gt;"",VLOOKUP(E292,'ESO zone constants'!$A$3:$D$950,4,FALSE),"")</f>
        <v>Bangkorai</v>
      </c>
      <c r="H292" s="5">
        <v>7</v>
      </c>
      <c r="I292" t="str">
        <f>VLOOKUP(A292,'ESO wayshrine names'!$A$3:$B$1000,2,FALSE)</f>
        <v>Twin Arches</v>
      </c>
      <c r="J292" s="30" t="str">
        <f t="shared" si="4"/>
        <v>[303]=92,</v>
      </c>
    </row>
    <row r="293" spans="1:10" x14ac:dyDescent="0.25">
      <c r="A293" s="12">
        <v>304</v>
      </c>
      <c r="B293" s="5">
        <v>16</v>
      </c>
      <c r="C293" s="5">
        <f>VLOOKUP(B293,'ESO map constants'!$A$3:$B$999,2,FALSE)</f>
        <v>300</v>
      </c>
      <c r="D293" t="str">
        <f>VLOOKUP(C293,'ESO map constants'!$B$3:$C$1000,2,FALSE)</f>
        <v>Greenshade</v>
      </c>
      <c r="E293" s="3">
        <f>IF(B293&lt;&gt;"",VLOOKUP(B293,'ESO map constants'!$A$3:$D$1000,4,FALSE),"")</f>
        <v>108</v>
      </c>
      <c r="F293" s="3">
        <f>VLOOKUP(E293,'ESO zone constants'!$A$3:$B$9950,2,FALSE)</f>
        <v>18</v>
      </c>
      <c r="G293" s="3" t="str">
        <f>IF(E293&lt;&gt;"",VLOOKUP(E293,'ESO zone constants'!$A$3:$D$950,4,FALSE),"")</f>
        <v>Greenshade</v>
      </c>
      <c r="H293" s="5">
        <v>7</v>
      </c>
      <c r="I293" t="str">
        <f>VLOOKUP(A293,'ESO wayshrine names'!$A$3:$B$1000,2,FALSE)</f>
        <v>Cliffshade</v>
      </c>
      <c r="J293" s="30" t="str">
        <f t="shared" si="4"/>
        <v>[304]=108,</v>
      </c>
    </row>
    <row r="294" spans="1:10" x14ac:dyDescent="0.25">
      <c r="A294" s="12">
        <v>305</v>
      </c>
      <c r="B294" s="5">
        <v>9</v>
      </c>
      <c r="C294" s="5">
        <f>VLOOKUP(B294,'ESO map constants'!$A$3:$B$999,2,FALSE)</f>
        <v>26</v>
      </c>
      <c r="D294" t="str">
        <f>VLOOKUP(C294,'ESO map constants'!$B$3:$C$1000,2,FALSE)</f>
        <v>Shadowfen</v>
      </c>
      <c r="E294" s="3">
        <f>IF(B294&lt;&gt;"",VLOOKUP(B294,'ESO map constants'!$A$3:$D$1000,4,FALSE),"")</f>
        <v>117</v>
      </c>
      <c r="F294" s="3">
        <f>VLOOKUP(E294,'ESO zone constants'!$A$3:$B$9950,2,FALSE)</f>
        <v>19</v>
      </c>
      <c r="G294" s="3" t="str">
        <f>IF(E294&lt;&gt;"",VLOOKUP(E294,'ESO zone constants'!$A$3:$D$950,4,FALSE),"")</f>
        <v>Shadowfen</v>
      </c>
      <c r="H294" s="5">
        <v>7</v>
      </c>
      <c r="I294" t="str">
        <f>VLOOKUP(A294,'ESO wayshrine names'!$A$3:$B$1000,2,FALSE)</f>
        <v>The Ample Domicile</v>
      </c>
      <c r="J294" s="30" t="str">
        <f t="shared" si="4"/>
        <v>[305]=117,</v>
      </c>
    </row>
    <row r="295" spans="1:10" x14ac:dyDescent="0.25">
      <c r="A295" s="12">
        <v>306</v>
      </c>
      <c r="B295" s="5">
        <v>16</v>
      </c>
      <c r="C295" s="5">
        <f>VLOOKUP(B295,'ESO map constants'!$A$3:$B$999,2,FALSE)</f>
        <v>300</v>
      </c>
      <c r="D295" t="str">
        <f>VLOOKUP(C295,'ESO map constants'!$B$3:$C$1000,2,FALSE)</f>
        <v>Greenshade</v>
      </c>
      <c r="E295" s="3">
        <f>IF(B295&lt;&gt;"",VLOOKUP(B295,'ESO map constants'!$A$3:$D$1000,4,FALSE),"")</f>
        <v>108</v>
      </c>
      <c r="F295" s="3">
        <f>VLOOKUP(E295,'ESO zone constants'!$A$3:$B$9950,2,FALSE)</f>
        <v>18</v>
      </c>
      <c r="G295" s="3" t="str">
        <f>IF(E295&lt;&gt;"",VLOOKUP(E295,'ESO zone constants'!$A$3:$D$950,4,FALSE),"")</f>
        <v>Greenshade</v>
      </c>
      <c r="H295" s="5">
        <v>7</v>
      </c>
      <c r="I295" t="str">
        <f>VLOOKUP(A295,'ESO wayshrine names'!$A$3:$B$1000,2,FALSE)</f>
        <v>Bouldertree Refuge</v>
      </c>
      <c r="J295" s="30" t="str">
        <f t="shared" si="4"/>
        <v>[306]=108,</v>
      </c>
    </row>
    <row r="296" spans="1:10" x14ac:dyDescent="0.25">
      <c r="A296" s="12">
        <v>307</v>
      </c>
      <c r="B296" s="5">
        <v>3</v>
      </c>
      <c r="C296" s="5">
        <f>VLOOKUP(B296,'ESO map constants'!$A$3:$B$999,2,FALSE)</f>
        <v>10</v>
      </c>
      <c r="D296" t="str">
        <f>VLOOKUP(C296,'ESO map constants'!$B$3:$C$1000,2,FALSE)</f>
        <v>Rivenspire</v>
      </c>
      <c r="E296" s="3">
        <f>IF(B296&lt;&gt;"",VLOOKUP(B296,'ESO map constants'!$A$3:$D$1000,4,FALSE),"")</f>
        <v>20</v>
      </c>
      <c r="F296" s="3">
        <f>VLOOKUP(E296,'ESO zone constants'!$A$3:$B$9950,2,FALSE)</f>
        <v>5</v>
      </c>
      <c r="G296" s="3" t="str">
        <f>IF(E296&lt;&gt;"",VLOOKUP(E296,'ESO zone constants'!$A$3:$D$950,4,FALSE),"")</f>
        <v>Rivenspire</v>
      </c>
      <c r="H296" s="5">
        <v>7</v>
      </c>
      <c r="I296" t="str">
        <f>VLOOKUP(A296,'ESO wayshrine names'!$A$3:$B$1000,2,FALSE)</f>
        <v>Ravenhurst</v>
      </c>
      <c r="J296" s="30" t="str">
        <f t="shared" si="4"/>
        <v>[307]=20,</v>
      </c>
    </row>
    <row r="297" spans="1:10" x14ac:dyDescent="0.25">
      <c r="A297" s="12">
        <v>308</v>
      </c>
      <c r="B297" s="5">
        <v>9</v>
      </c>
      <c r="C297" s="5">
        <f>VLOOKUP(B297,'ESO map constants'!$A$3:$B$999,2,FALSE)</f>
        <v>26</v>
      </c>
      <c r="D297" t="str">
        <f>VLOOKUP(C297,'ESO map constants'!$B$3:$C$1000,2,FALSE)</f>
        <v>Shadowfen</v>
      </c>
      <c r="E297" s="3">
        <f>IF(B297&lt;&gt;"",VLOOKUP(B297,'ESO map constants'!$A$3:$D$1000,4,FALSE),"")</f>
        <v>117</v>
      </c>
      <c r="F297" s="3">
        <f>VLOOKUP(E297,'ESO zone constants'!$A$3:$B$9950,2,FALSE)</f>
        <v>19</v>
      </c>
      <c r="G297" s="3" t="str">
        <f>IF(E297&lt;&gt;"",VLOOKUP(E297,'ESO zone constants'!$A$3:$D$950,4,FALSE),"")</f>
        <v>Shadowfen</v>
      </c>
      <c r="H297" s="5">
        <v>7</v>
      </c>
      <c r="I297">
        <f>VLOOKUP(A297,'ESO wayshrine names'!$A$3:$B$1000,2,FALSE)</f>
        <v>0</v>
      </c>
      <c r="J297" s="30" t="str">
        <f t="shared" si="4"/>
        <v>[308]=117,</v>
      </c>
    </row>
    <row r="298" spans="1:10" x14ac:dyDescent="0.25">
      <c r="A298" s="12">
        <v>309</v>
      </c>
      <c r="B298" s="5">
        <v>10</v>
      </c>
      <c r="C298" s="5">
        <f>VLOOKUP(B298,'ESO map constants'!$A$3:$B$999,2,FALSE)</f>
        <v>13</v>
      </c>
      <c r="D298" t="str">
        <f>VLOOKUP(C298,'ESO map constants'!$B$3:$C$1000,2,FALSE)</f>
        <v>Deshaan</v>
      </c>
      <c r="E298" s="3">
        <f>IF(B298&lt;&gt;"",VLOOKUP(B298,'ESO map constants'!$A$3:$D$1000,4,FALSE),"")</f>
        <v>57</v>
      </c>
      <c r="F298" s="3">
        <f>VLOOKUP(E298,'ESO zone constants'!$A$3:$B$9950,2,FALSE)</f>
        <v>10</v>
      </c>
      <c r="G298" s="3" t="str">
        <f>IF(E298&lt;&gt;"",VLOOKUP(E298,'ESO zone constants'!$A$3:$D$950,4,FALSE),"")</f>
        <v>Deshaan</v>
      </c>
      <c r="H298" s="5">
        <v>7</v>
      </c>
      <c r="I298" t="str">
        <f>VLOOKUP(A298,'ESO wayshrine names'!$A$3:$B$1000,2,FALSE)</f>
        <v>Velothi Reverie</v>
      </c>
      <c r="J298" s="30" t="str">
        <f t="shared" si="4"/>
        <v>[309]=57,</v>
      </c>
    </row>
    <row r="299" spans="1:10" x14ac:dyDescent="0.25">
      <c r="A299" s="12">
        <v>310</v>
      </c>
      <c r="B299" s="5">
        <v>25</v>
      </c>
      <c r="C299" s="5">
        <f>VLOOKUP(B299,'ESO map constants'!$A$3:$B$999,2,FALSE)</f>
        <v>1126</v>
      </c>
      <c r="D299" t="str">
        <f>VLOOKUP(C299,'ESO map constants'!$B$3:$C$1000,2,FALSE)</f>
        <v>Craglorn</v>
      </c>
      <c r="E299" s="3">
        <f>IF(B299&lt;&gt;"",VLOOKUP(B299,'ESO map constants'!$A$3:$D$1000,4,FALSE),"")</f>
        <v>888</v>
      </c>
      <c r="F299" s="3">
        <f>VLOOKUP(E299,'ESO zone constants'!$A$3:$B$9950,2,FALSE)</f>
        <v>500</v>
      </c>
      <c r="G299" s="3" t="str">
        <f>IF(E299&lt;&gt;"",VLOOKUP(E299,'ESO zone constants'!$A$3:$D$950,4,FALSE),"")</f>
        <v>Craglorn</v>
      </c>
      <c r="H299" s="5">
        <v>7</v>
      </c>
      <c r="I299" t="str">
        <f>VLOOKUP(A299,'ESO wayshrine names'!$A$3:$B$1000,2,FALSE)</f>
        <v>Domus Phrasticus</v>
      </c>
      <c r="J299" s="30" t="str">
        <f t="shared" si="4"/>
        <v>[310]=888,</v>
      </c>
    </row>
    <row r="300" spans="1:10" x14ac:dyDescent="0.25">
      <c r="A300" s="12">
        <v>311</v>
      </c>
      <c r="B300" s="5">
        <v>17</v>
      </c>
      <c r="C300" s="5">
        <f>VLOOKUP(B300,'ESO map constants'!$A$3:$B$999,2,FALSE)</f>
        <v>256</v>
      </c>
      <c r="D300" t="str">
        <f>VLOOKUP(C300,'ESO map constants'!$B$3:$C$1000,2,FALSE)</f>
        <v>Reaper's March</v>
      </c>
      <c r="E300" s="3">
        <f>IF(B300&lt;&gt;"",VLOOKUP(B300,'ESO map constants'!$A$3:$D$1000,4,FALSE),"")</f>
        <v>382</v>
      </c>
      <c r="F300" s="3">
        <f>VLOOKUP(E300,'ESO zone constants'!$A$3:$B$9950,2,FALSE)</f>
        <v>179</v>
      </c>
      <c r="G300" s="3" t="str">
        <f>IF(E300&lt;&gt;"",VLOOKUP(E300,'ESO zone constants'!$A$3:$D$950,4,FALSE),"")</f>
        <v>Reaper's March</v>
      </c>
      <c r="H300" s="5">
        <v>7</v>
      </c>
      <c r="I300" t="str">
        <f>VLOOKUP(A300,'ESO wayshrine names'!$A$3:$B$1000,2,FALSE)</f>
        <v>Sleek Creek House</v>
      </c>
      <c r="J300" s="30" t="str">
        <f t="shared" si="4"/>
        <v>[311]=382,</v>
      </c>
    </row>
    <row r="301" spans="1:10" x14ac:dyDescent="0.25">
      <c r="A301" s="12">
        <v>312</v>
      </c>
      <c r="B301" s="5">
        <v>13</v>
      </c>
      <c r="C301" s="5">
        <f>VLOOKUP(B301,'ESO map constants'!$A$3:$B$999,2,FALSE)</f>
        <v>61</v>
      </c>
      <c r="D301" t="str">
        <f>VLOOKUP(C301,'ESO map constants'!$B$3:$C$1000,2,FALSE)</f>
        <v>Eastmarch</v>
      </c>
      <c r="E301" s="3">
        <f>IF(B301&lt;&gt;"",VLOOKUP(B301,'ESO map constants'!$A$3:$D$1000,4,FALSE),"")</f>
        <v>101</v>
      </c>
      <c r="F301" s="3">
        <f>VLOOKUP(E301,'ESO zone constants'!$A$3:$B$9950,2,FALSE)</f>
        <v>15</v>
      </c>
      <c r="G301" s="3" t="str">
        <f>IF(E301&lt;&gt;"",VLOOKUP(E301,'ESO zone constants'!$A$3:$D$950,4,FALSE),"")</f>
        <v>Eastmarch</v>
      </c>
      <c r="H301" s="5">
        <v>7</v>
      </c>
      <c r="I301" t="str">
        <f>VLOOKUP(A301,'ESO wayshrine names'!$A$3:$B$1000,2,FALSE)</f>
        <v>Grymharth's Woe</v>
      </c>
      <c r="J301" s="30" t="str">
        <f t="shared" si="4"/>
        <v>[312]=101,</v>
      </c>
    </row>
    <row r="302" spans="1:10" x14ac:dyDescent="0.25">
      <c r="A302" s="12">
        <v>313</v>
      </c>
      <c r="B302" s="5">
        <v>6</v>
      </c>
      <c r="C302" s="5">
        <f>VLOOKUP(B302,'ESO map constants'!$A$3:$B$999,2,FALSE)</f>
        <v>20</v>
      </c>
      <c r="D302" t="str">
        <f>VLOOKUP(C302,'ESO map constants'!$B$3:$C$1000,2,FALSE)</f>
        <v>Bangkorai</v>
      </c>
      <c r="E302" s="3">
        <f>IF(B302&lt;&gt;"",VLOOKUP(B302,'ESO map constants'!$A$3:$D$1000,4,FALSE),"")</f>
        <v>92</v>
      </c>
      <c r="F302" s="3">
        <f>VLOOKUP(E302,'ESO zone constants'!$A$3:$B$9950,2,FALSE)</f>
        <v>14</v>
      </c>
      <c r="G302" s="3" t="str">
        <f>IF(E302&lt;&gt;"",VLOOKUP(E302,'ESO zone constants'!$A$3:$D$950,4,FALSE),"")</f>
        <v>Bangkorai</v>
      </c>
      <c r="H302" s="5">
        <v>7</v>
      </c>
      <c r="I302" t="str">
        <f>VLOOKUP(A302,'ESO wayshrine names'!$A$3:$B$1000,2,FALSE)</f>
        <v>Mournoth Keep</v>
      </c>
      <c r="J302" s="30" t="str">
        <f t="shared" si="4"/>
        <v>[313]=92,</v>
      </c>
    </row>
    <row r="303" spans="1:10" x14ac:dyDescent="0.25">
      <c r="A303" s="12">
        <v>314</v>
      </c>
      <c r="B303" s="5">
        <v>5</v>
      </c>
      <c r="C303" s="5">
        <f>VLOOKUP(B303,'ESO map constants'!$A$3:$B$999,2,FALSE)</f>
        <v>30</v>
      </c>
      <c r="D303" t="str">
        <f>VLOOKUP(C303,'ESO map constants'!$B$3:$C$1000,2,FALSE)</f>
        <v>Alik'r Desert</v>
      </c>
      <c r="E303" s="3">
        <f>IF(B303&lt;&gt;"",VLOOKUP(B303,'ESO map constants'!$A$3:$D$1000,4,FALSE),"")</f>
        <v>104</v>
      </c>
      <c r="F303" s="3">
        <f>VLOOKUP(E303,'ESO zone constants'!$A$3:$B$9950,2,FALSE)</f>
        <v>17</v>
      </c>
      <c r="G303" s="3" t="str">
        <f>IF(E303&lt;&gt;"",VLOOKUP(E303,'ESO zone constants'!$A$3:$D$950,4,FALSE),"")</f>
        <v>Alik'r Desert</v>
      </c>
      <c r="H303" s="5">
        <v>7</v>
      </c>
      <c r="I303" t="str">
        <f>VLOOKUP(A303,'ESO wayshrine names'!$A$3:$B$1000,2,FALSE)</f>
        <v>House of the Silent Magnifico</v>
      </c>
      <c r="J303" s="30" t="str">
        <f t="shared" si="4"/>
        <v>[314]=104,</v>
      </c>
    </row>
    <row r="304" spans="1:10" x14ac:dyDescent="0.25">
      <c r="A304" s="12">
        <v>315</v>
      </c>
      <c r="B304" s="5">
        <v>15</v>
      </c>
      <c r="C304" s="5">
        <f>VLOOKUP(B304,'ESO map constants'!$A$3:$B$999,2,FALSE)</f>
        <v>143</v>
      </c>
      <c r="D304" t="str">
        <f>VLOOKUP(C304,'ESO map constants'!$B$3:$C$1000,2,FALSE)</f>
        <v>Auridon</v>
      </c>
      <c r="E304" s="3">
        <f>IF(B304&lt;&gt;"",VLOOKUP(B304,'ESO map constants'!$A$3:$D$1000,4,FALSE),"")</f>
        <v>381</v>
      </c>
      <c r="F304" s="3">
        <f>VLOOKUP(E304,'ESO zone constants'!$A$3:$B$9950,2,FALSE)</f>
        <v>178</v>
      </c>
      <c r="G304" s="3" t="str">
        <f>IF(E304&lt;&gt;"",VLOOKUP(E304,'ESO zone constants'!$A$3:$D$950,4,FALSE),"")</f>
        <v>Auridon</v>
      </c>
      <c r="H304" s="5">
        <v>7</v>
      </c>
      <c r="I304" t="str">
        <f>VLOOKUP(A304,'ESO wayshrine names'!$A$3:$B$1000,2,FALSE)</f>
        <v>Mathiisen Manor</v>
      </c>
      <c r="J304" s="30" t="str">
        <f t="shared" si="4"/>
        <v>[315]=381,</v>
      </c>
    </row>
    <row r="305" spans="1:10" x14ac:dyDescent="0.25">
      <c r="A305" s="12">
        <v>316</v>
      </c>
      <c r="B305" s="5">
        <v>9</v>
      </c>
      <c r="C305" s="5">
        <f>VLOOKUP(B305,'ESO map constants'!$A$3:$B$999,2,FALSE)</f>
        <v>26</v>
      </c>
      <c r="D305" t="str">
        <f>VLOOKUP(C305,'ESO map constants'!$B$3:$C$1000,2,FALSE)</f>
        <v>Shadowfen</v>
      </c>
      <c r="E305" s="3">
        <f>IF(B305&lt;&gt;"",VLOOKUP(B305,'ESO map constants'!$A$3:$D$1000,4,FALSE),"")</f>
        <v>117</v>
      </c>
      <c r="F305" s="3">
        <f>VLOOKUP(E305,'ESO zone constants'!$A$3:$B$9950,2,FALSE)</f>
        <v>19</v>
      </c>
      <c r="G305" s="3" t="str">
        <f>IF(E305&lt;&gt;"",VLOOKUP(E305,'ESO zone constants'!$A$3:$D$950,4,FALSE),"")</f>
        <v>Shadowfen</v>
      </c>
      <c r="H305" s="5">
        <v>7</v>
      </c>
      <c r="I305" t="str">
        <f>VLOOKUP(A305,'ESO wayshrine names'!$A$3:$B$1000,2,FALSE)</f>
        <v>Stay-Moist Mansion</v>
      </c>
      <c r="J305" s="30" t="str">
        <f t="shared" si="4"/>
        <v>[316]=117,</v>
      </c>
    </row>
    <row r="306" spans="1:10" x14ac:dyDescent="0.25">
      <c r="A306" s="12">
        <v>317</v>
      </c>
      <c r="B306" s="5">
        <v>7</v>
      </c>
      <c r="C306" s="5">
        <f>VLOOKUP(B306,'ESO map constants'!$A$3:$B$999,2,FALSE)</f>
        <v>9</v>
      </c>
      <c r="D306" t="str">
        <f>VLOOKUP(C306,'ESO map constants'!$B$3:$C$1000,2,FALSE)</f>
        <v>Grahtwood</v>
      </c>
      <c r="E306" s="3">
        <f>IF(B306&lt;&gt;"",VLOOKUP(B306,'ESO map constants'!$A$3:$D$1000,4,FALSE),"")</f>
        <v>383</v>
      </c>
      <c r="F306" s="3">
        <f>VLOOKUP(E306,'ESO zone constants'!$A$3:$B$9950,2,FALSE)</f>
        <v>180</v>
      </c>
      <c r="G306" s="3" t="str">
        <f>IF(E306&lt;&gt;"",VLOOKUP(E306,'ESO zone constants'!$A$3:$D$950,4,FALSE),"")</f>
        <v>Grahtwood</v>
      </c>
      <c r="H306" s="5">
        <v>7</v>
      </c>
      <c r="I306" t="str">
        <f>VLOOKUP(A306,'ESO wayshrine names'!$A$3:$B$1000,2,FALSE)</f>
        <v>The Gorinir Estate</v>
      </c>
      <c r="J306" s="30" t="str">
        <f t="shared" si="4"/>
        <v>[317]=383,</v>
      </c>
    </row>
    <row r="307" spans="1:10" x14ac:dyDescent="0.25">
      <c r="A307" s="12">
        <v>318</v>
      </c>
      <c r="B307" s="5">
        <v>4</v>
      </c>
      <c r="C307" s="5">
        <f>VLOOKUP(B307,'ESO map constants'!$A$3:$B$999,2,FALSE)</f>
        <v>12</v>
      </c>
      <c r="D307" t="str">
        <f>VLOOKUP(C307,'ESO map constants'!$B$3:$C$1000,2,FALSE)</f>
        <v>Stormhaven</v>
      </c>
      <c r="E307" s="3">
        <f>IF(B307&lt;&gt;"",VLOOKUP(B307,'ESO map constants'!$A$3:$D$1000,4,FALSE),"")</f>
        <v>19</v>
      </c>
      <c r="F307" s="3">
        <f>VLOOKUP(E307,'ESO zone constants'!$A$3:$B$9950,2,FALSE)</f>
        <v>4</v>
      </c>
      <c r="G307" s="3" t="str">
        <f>IF(E307&lt;&gt;"",VLOOKUP(E307,'ESO zone constants'!$A$3:$D$950,4,FALSE),"")</f>
        <v>Stormhaven</v>
      </c>
      <c r="H307" s="5">
        <v>7</v>
      </c>
      <c r="I307" t="str">
        <f>VLOOKUP(A307,'ESO wayshrine names'!$A$3:$B$1000,2,FALSE)</f>
        <v>Gardner House</v>
      </c>
      <c r="J307" s="30" t="str">
        <f t="shared" si="4"/>
        <v>[318]=19,</v>
      </c>
    </row>
    <row r="308" spans="1:10" x14ac:dyDescent="0.25">
      <c r="A308" s="12">
        <v>319</v>
      </c>
      <c r="B308" s="5">
        <v>10</v>
      </c>
      <c r="C308" s="5">
        <f>VLOOKUP(B308,'ESO map constants'!$A$3:$B$999,2,FALSE)</f>
        <v>13</v>
      </c>
      <c r="D308" t="str">
        <f>VLOOKUP(C308,'ESO map constants'!$B$3:$C$1000,2,FALSE)</f>
        <v>Deshaan</v>
      </c>
      <c r="E308" s="3">
        <f>IF(B308&lt;&gt;"",VLOOKUP(B308,'ESO map constants'!$A$3:$D$1000,4,FALSE),"")</f>
        <v>57</v>
      </c>
      <c r="F308" s="3">
        <f>VLOOKUP(E308,'ESO zone constants'!$A$3:$B$9950,2,FALSE)</f>
        <v>10</v>
      </c>
      <c r="G308" s="3" t="str">
        <f>IF(E308&lt;&gt;"",VLOOKUP(E308,'ESO zone constants'!$A$3:$D$950,4,FALSE),"")</f>
        <v>Deshaan</v>
      </c>
      <c r="H308" s="5">
        <v>7</v>
      </c>
      <c r="I308" t="str">
        <f>VLOOKUP(A308,'ESO wayshrine names'!$A$3:$B$1000,2,FALSE)</f>
        <v>Quondam Indorilia</v>
      </c>
      <c r="J308" s="30" t="str">
        <f t="shared" si="4"/>
        <v>[319]=57,</v>
      </c>
    </row>
    <row r="309" spans="1:10" x14ac:dyDescent="0.25">
      <c r="A309" s="12">
        <v>320</v>
      </c>
      <c r="B309" s="5">
        <v>17</v>
      </c>
      <c r="C309" s="5">
        <f>VLOOKUP(B309,'ESO map constants'!$A$3:$B$999,2,FALSE)</f>
        <v>256</v>
      </c>
      <c r="D309" t="str">
        <f>VLOOKUP(C309,'ESO map constants'!$B$3:$C$1000,2,FALSE)</f>
        <v>Reaper's March</v>
      </c>
      <c r="E309" s="3">
        <f>IF(B309&lt;&gt;"",VLOOKUP(B309,'ESO map constants'!$A$3:$D$1000,4,FALSE),"")</f>
        <v>382</v>
      </c>
      <c r="F309" s="3">
        <f>VLOOKUP(E309,'ESO zone constants'!$A$3:$B$9950,2,FALSE)</f>
        <v>179</v>
      </c>
      <c r="G309" s="3" t="str">
        <f>IF(E309&lt;&gt;"",VLOOKUP(E309,'ESO zone constants'!$A$3:$D$950,4,FALSE),"")</f>
        <v>Reaper's March</v>
      </c>
      <c r="H309" s="5">
        <v>7</v>
      </c>
      <c r="I309" t="str">
        <f>VLOOKUP(A309,'ESO wayshrine names'!$A$3:$B$1000,2,FALSE)</f>
        <v>Strident Springs Demesne</v>
      </c>
      <c r="J309" s="30" t="str">
        <f t="shared" si="4"/>
        <v>[320]=382,</v>
      </c>
    </row>
    <row r="310" spans="1:10" x14ac:dyDescent="0.25">
      <c r="A310" s="12">
        <v>321</v>
      </c>
      <c r="B310" s="5">
        <v>17</v>
      </c>
      <c r="C310" s="5">
        <f>VLOOKUP(B310,'ESO map constants'!$A$3:$B$999,2,FALSE)</f>
        <v>256</v>
      </c>
      <c r="D310" t="str">
        <f>VLOOKUP(C310,'ESO map constants'!$B$3:$C$1000,2,FALSE)</f>
        <v>Reaper's March</v>
      </c>
      <c r="E310" s="3">
        <f>IF(B310&lt;&gt;"",VLOOKUP(B310,'ESO map constants'!$A$3:$D$1000,4,FALSE),"")</f>
        <v>382</v>
      </c>
      <c r="F310" s="3">
        <f>VLOOKUP(E310,'ESO zone constants'!$A$3:$B$9950,2,FALSE)</f>
        <v>179</v>
      </c>
      <c r="G310" s="3" t="str">
        <f>IF(E310&lt;&gt;"",VLOOKUP(E310,'ESO zone constants'!$A$3:$D$950,4,FALSE),"")</f>
        <v>Reaper's March</v>
      </c>
      <c r="H310" s="5">
        <v>7</v>
      </c>
      <c r="I310" t="str">
        <f>VLOOKUP(A310,'ESO wayshrine names'!$A$3:$B$1000,2,FALSE)</f>
        <v>Dawnshadow</v>
      </c>
      <c r="J310" s="30" t="str">
        <f t="shared" si="4"/>
        <v>[321]=382,</v>
      </c>
    </row>
    <row r="311" spans="1:10" x14ac:dyDescent="0.25">
      <c r="A311" s="12">
        <v>322</v>
      </c>
      <c r="B311" s="5">
        <v>12</v>
      </c>
      <c r="C311" s="5">
        <f>VLOOKUP(B311,'ESO map constants'!$A$3:$B$999,2,FALSE)</f>
        <v>125</v>
      </c>
      <c r="D311" t="str">
        <f>VLOOKUP(C311,'ESO map constants'!$B$3:$C$1000,2,FALSE)</f>
        <v>The Rift</v>
      </c>
      <c r="E311" s="3">
        <f>IF(B311&lt;&gt;"",VLOOKUP(B311,'ESO map constants'!$A$3:$D$1000,4,FALSE),"")</f>
        <v>103</v>
      </c>
      <c r="F311" s="3">
        <f>VLOOKUP(E311,'ESO zone constants'!$A$3:$B$9950,2,FALSE)</f>
        <v>16</v>
      </c>
      <c r="G311" s="3" t="str">
        <f>IF(E311&lt;&gt;"",VLOOKUP(E311,'ESO zone constants'!$A$3:$D$950,4,FALSE),"")</f>
        <v>The Rift</v>
      </c>
      <c r="H311" s="5">
        <v>7</v>
      </c>
      <c r="I311" t="str">
        <f>VLOOKUP(A311,'ESO wayshrine names'!$A$3:$B$1000,2,FALSE)</f>
        <v>Old Mistveil Manor</v>
      </c>
      <c r="J311" s="30" t="str">
        <f t="shared" si="4"/>
        <v>[322]=103,</v>
      </c>
    </row>
    <row r="312" spans="1:10" x14ac:dyDescent="0.25">
      <c r="A312" s="12">
        <v>323</v>
      </c>
      <c r="B312" s="5">
        <v>6</v>
      </c>
      <c r="C312" s="5">
        <f>VLOOKUP(B312,'ESO map constants'!$A$3:$B$999,2,FALSE)</f>
        <v>20</v>
      </c>
      <c r="D312" t="str">
        <f>VLOOKUP(C312,'ESO map constants'!$B$3:$C$1000,2,FALSE)</f>
        <v>Bangkorai</v>
      </c>
      <c r="E312" s="3">
        <f>IF(B312&lt;&gt;"",VLOOKUP(B312,'ESO map constants'!$A$3:$D$1000,4,FALSE),"")</f>
        <v>92</v>
      </c>
      <c r="F312" s="3">
        <f>VLOOKUP(E312,'ESO zone constants'!$A$3:$B$9950,2,FALSE)</f>
        <v>14</v>
      </c>
      <c r="G312" s="3" t="str">
        <f>IF(E312&lt;&gt;"",VLOOKUP(E312,'ESO zone constants'!$A$3:$D$950,4,FALSE),"")</f>
        <v>Bangkorai</v>
      </c>
      <c r="H312" s="5">
        <v>7</v>
      </c>
      <c r="I312" t="str">
        <f>VLOOKUP(A312,'ESO wayshrine names'!$A$3:$B$1000,2,FALSE)</f>
        <v>Forsaken Stronghold</v>
      </c>
      <c r="J312" s="30" t="str">
        <f t="shared" si="4"/>
        <v>[323]=92,</v>
      </c>
    </row>
    <row r="313" spans="1:10" x14ac:dyDescent="0.25">
      <c r="A313" s="12">
        <v>324</v>
      </c>
      <c r="B313" s="5">
        <v>19</v>
      </c>
      <c r="C313" s="5">
        <f>VLOOKUP(B313,'ESO map constants'!$A$3:$B$999,2,FALSE)</f>
        <v>201</v>
      </c>
      <c r="D313" t="str">
        <f>VLOOKUP(C313,'ESO map constants'!$B$3:$C$1000,2,FALSE)</f>
        <v>Stros M'Kai</v>
      </c>
      <c r="E313" s="3">
        <f>IF(B313&lt;&gt;"",VLOOKUP(B313,'ESO map constants'!$A$3:$D$1000,4,FALSE),"")</f>
        <v>534</v>
      </c>
      <c r="F313" s="3">
        <f>VLOOKUP(E313,'ESO zone constants'!$A$3:$B$9950,2,FALSE)</f>
        <v>304</v>
      </c>
      <c r="G313" s="3" t="str">
        <f>IF(E313&lt;&gt;"",VLOOKUP(E313,'ESO zone constants'!$A$3:$D$950,4,FALSE),"")</f>
        <v>Stros M'Kai</v>
      </c>
      <c r="H313" s="5">
        <v>7</v>
      </c>
      <c r="I313" t="str">
        <f>VLOOKUP(A313,'ESO wayshrine names'!$A$3:$B$1000,2,FALSE)</f>
        <v>Hunding's Palatial Hall</v>
      </c>
      <c r="J313" s="30" t="str">
        <f t="shared" si="4"/>
        <v>[324]=534,</v>
      </c>
    </row>
    <row r="314" spans="1:10" x14ac:dyDescent="0.25">
      <c r="A314" s="12">
        <v>325</v>
      </c>
      <c r="B314" s="5">
        <v>7</v>
      </c>
      <c r="C314" s="5">
        <f>VLOOKUP(B314,'ESO map constants'!$A$3:$B$999,2,FALSE)</f>
        <v>9</v>
      </c>
      <c r="D314" t="str">
        <f>VLOOKUP(C314,'ESO map constants'!$B$3:$C$1000,2,FALSE)</f>
        <v>Grahtwood</v>
      </c>
      <c r="E314" s="3">
        <f>IF(B314&lt;&gt;"",VLOOKUP(B314,'ESO map constants'!$A$3:$D$1000,4,FALSE),"")</f>
        <v>383</v>
      </c>
      <c r="F314" s="3">
        <f>VLOOKUP(E314,'ESO zone constants'!$A$3:$B$9950,2,FALSE)</f>
        <v>180</v>
      </c>
      <c r="G314" s="3" t="str">
        <f>IF(E314&lt;&gt;"",VLOOKUP(E314,'ESO zone constants'!$A$3:$D$950,4,FALSE),"")</f>
        <v>Grahtwood</v>
      </c>
      <c r="H314" s="5">
        <v>7</v>
      </c>
      <c r="I314" t="str">
        <f>VLOOKUP(A314,'ESO wayshrine names'!$A$3:$B$1000,2,FALSE)</f>
        <v>Grand Topal Hideaway</v>
      </c>
      <c r="J314" s="30" t="str">
        <f t="shared" si="4"/>
        <v>[325]=383,</v>
      </c>
    </row>
    <row r="315" spans="1:10" x14ac:dyDescent="0.25">
      <c r="A315" s="12">
        <v>326</v>
      </c>
      <c r="B315" s="5">
        <v>25</v>
      </c>
      <c r="C315" s="5">
        <f>VLOOKUP(B315,'ESO map constants'!$A$3:$B$999,2,FALSE)</f>
        <v>1126</v>
      </c>
      <c r="D315" t="str">
        <f>VLOOKUP(C315,'ESO map constants'!$B$3:$C$1000,2,FALSE)</f>
        <v>Craglorn</v>
      </c>
      <c r="E315" s="3">
        <f>IF(B315&lt;&gt;"",VLOOKUP(B315,'ESO map constants'!$A$3:$D$1000,4,FALSE),"")</f>
        <v>888</v>
      </c>
      <c r="F315" s="3">
        <f>VLOOKUP(E315,'ESO zone constants'!$A$3:$B$9950,2,FALSE)</f>
        <v>500</v>
      </c>
      <c r="G315" s="3" t="str">
        <f>IF(E315&lt;&gt;"",VLOOKUP(E315,'ESO zone constants'!$A$3:$D$950,4,FALSE),"")</f>
        <v>Craglorn</v>
      </c>
      <c r="H315" s="5">
        <v>6</v>
      </c>
      <c r="I315" t="str">
        <f>VLOOKUP(A315,'ESO wayshrine names'!$A$3:$B$1000,2,FALSE)</f>
        <v>Dungeon: Bloodroot Forge</v>
      </c>
      <c r="J315" s="30" t="str">
        <f t="shared" si="4"/>
        <v>[326]=888,</v>
      </c>
    </row>
    <row r="316" spans="1:10" x14ac:dyDescent="0.25">
      <c r="A316" s="12">
        <v>327</v>
      </c>
      <c r="B316" s="5">
        <v>25</v>
      </c>
      <c r="C316" s="5">
        <f>VLOOKUP(B316,'ESO map constants'!$A$3:$B$999,2,FALSE)</f>
        <v>1126</v>
      </c>
      <c r="D316" t="str">
        <f>VLOOKUP(C316,'ESO map constants'!$B$3:$C$1000,2,FALSE)</f>
        <v>Craglorn</v>
      </c>
      <c r="E316" s="3">
        <f>IF(B316&lt;&gt;"",VLOOKUP(B316,'ESO map constants'!$A$3:$D$1000,4,FALSE),"")</f>
        <v>888</v>
      </c>
      <c r="F316" s="3">
        <f>VLOOKUP(E316,'ESO zone constants'!$A$3:$B$9950,2,FALSE)</f>
        <v>500</v>
      </c>
      <c r="G316" s="3" t="str">
        <f>IF(E316&lt;&gt;"",VLOOKUP(E316,'ESO zone constants'!$A$3:$D$950,4,FALSE),"")</f>
        <v>Craglorn</v>
      </c>
      <c r="H316" s="5">
        <v>7</v>
      </c>
      <c r="I316" t="str">
        <f>VLOOKUP(A316,'ESO wayshrine names'!$A$3:$B$1000,2,FALSE)</f>
        <v>Earthtear Cavern</v>
      </c>
      <c r="J316" s="30" t="str">
        <f t="shared" si="4"/>
        <v>[327]=888,</v>
      </c>
    </row>
    <row r="317" spans="1:10" x14ac:dyDescent="0.25">
      <c r="A317" s="12">
        <v>328</v>
      </c>
      <c r="B317" s="5">
        <v>30</v>
      </c>
      <c r="C317" s="5">
        <f>VLOOKUP(B317,'ESO map constants'!$A$3:$B$999,2,FALSE)</f>
        <v>1060</v>
      </c>
      <c r="D317" t="str">
        <f>VLOOKUP(C317,'ESO map constants'!$B$3:$C$1000,2,FALSE)</f>
        <v>Vvardenfell</v>
      </c>
      <c r="E317" s="3">
        <f>IF(B317&lt;&gt;"",VLOOKUP(B317,'ESO map constants'!$A$3:$D$1000,4,FALSE),"")</f>
        <v>849</v>
      </c>
      <c r="F317" s="3">
        <f>VLOOKUP(E317,'ESO zone constants'!$A$3:$B$9950,2,FALSE)</f>
        <v>467</v>
      </c>
      <c r="G317" s="3" t="str">
        <f>IF(E317&lt;&gt;"",VLOOKUP(E317,'ESO zone constants'!$A$3:$D$950,4,FALSE),"")</f>
        <v>Vvardenfell</v>
      </c>
      <c r="H317" s="5">
        <v>1</v>
      </c>
      <c r="I317" t="str">
        <f>VLOOKUP(A317,'ESO wayshrine names'!$A$3:$B$1000,2,FALSE)</f>
        <v>Vivec Temple Wayshrine</v>
      </c>
      <c r="J317" s="30" t="str">
        <f t="shared" si="4"/>
        <v>[328]=849,</v>
      </c>
    </row>
    <row r="318" spans="1:10" x14ac:dyDescent="0.25">
      <c r="A318" s="12">
        <v>329</v>
      </c>
      <c r="B318" s="5">
        <v>30</v>
      </c>
      <c r="C318" s="5">
        <f>VLOOKUP(B318,'ESO map constants'!$A$3:$B$999,2,FALSE)</f>
        <v>1060</v>
      </c>
      <c r="D318" t="str">
        <f>VLOOKUP(C318,'ESO map constants'!$B$3:$C$1000,2,FALSE)</f>
        <v>Vvardenfell</v>
      </c>
      <c r="E318" s="3">
        <f>IF(B318&lt;&gt;"",VLOOKUP(B318,'ESO map constants'!$A$3:$D$1000,4,FALSE),"")</f>
        <v>849</v>
      </c>
      <c r="F318" s="3">
        <f>VLOOKUP(E318,'ESO zone constants'!$A$3:$B$9950,2,FALSE)</f>
        <v>467</v>
      </c>
      <c r="G318" s="3" t="str">
        <f>IF(E318&lt;&gt;"",VLOOKUP(E318,'ESO zone constants'!$A$3:$D$950,4,FALSE),"")</f>
        <v>Vvardenfell</v>
      </c>
      <c r="H318" s="5">
        <v>1</v>
      </c>
      <c r="I318" t="str">
        <f>VLOOKUP(A318,'ESO wayshrine names'!$A$3:$B$1000,2,FALSE)</f>
        <v>West Gash Wayshrine</v>
      </c>
      <c r="J318" s="30" t="str">
        <f t="shared" si="4"/>
        <v>[329]=849,</v>
      </c>
    </row>
    <row r="319" spans="1:10" x14ac:dyDescent="0.25">
      <c r="A319" s="12">
        <v>330</v>
      </c>
      <c r="B319" s="5">
        <v>30</v>
      </c>
      <c r="C319" s="5">
        <f>VLOOKUP(B319,'ESO map constants'!$A$3:$B$999,2,FALSE)</f>
        <v>1060</v>
      </c>
      <c r="D319" t="str">
        <f>VLOOKUP(C319,'ESO map constants'!$B$3:$C$1000,2,FALSE)</f>
        <v>Vvardenfell</v>
      </c>
      <c r="E319" s="3">
        <f>IF(B319&lt;&gt;"",VLOOKUP(B319,'ESO map constants'!$A$3:$D$1000,4,FALSE),"")</f>
        <v>849</v>
      </c>
      <c r="F319" s="3">
        <f>VLOOKUP(E319,'ESO zone constants'!$A$3:$B$9950,2,FALSE)</f>
        <v>467</v>
      </c>
      <c r="G319" s="3" t="str">
        <f>IF(E319&lt;&gt;"",VLOOKUP(E319,'ESO zone constants'!$A$3:$D$950,4,FALSE),"")</f>
        <v>Vvardenfell</v>
      </c>
      <c r="H319" s="5">
        <v>1</v>
      </c>
      <c r="I319" t="str">
        <f>VLOOKUP(A319,'ESO wayshrine names'!$A$3:$B$1000,2,FALSE)</f>
        <v>Urshilaku Camp Wayshrine</v>
      </c>
      <c r="J319" s="30" t="str">
        <f t="shared" si="4"/>
        <v>[330]=849,</v>
      </c>
    </row>
    <row r="320" spans="1:10" x14ac:dyDescent="0.25">
      <c r="A320" s="12">
        <v>331</v>
      </c>
      <c r="B320" s="5">
        <v>30</v>
      </c>
      <c r="C320" s="5">
        <f>VLOOKUP(B320,'ESO map constants'!$A$3:$B$999,2,FALSE)</f>
        <v>1060</v>
      </c>
      <c r="D320" t="str">
        <f>VLOOKUP(C320,'ESO map constants'!$B$3:$C$1000,2,FALSE)</f>
        <v>Vvardenfell</v>
      </c>
      <c r="E320" s="3">
        <f>IF(B320&lt;&gt;"",VLOOKUP(B320,'ESO map constants'!$A$3:$D$1000,4,FALSE),"")</f>
        <v>849</v>
      </c>
      <c r="F320" s="3">
        <f>VLOOKUP(E320,'ESO zone constants'!$A$3:$B$9950,2,FALSE)</f>
        <v>467</v>
      </c>
      <c r="G320" s="3" t="str">
        <f>IF(E320&lt;&gt;"",VLOOKUP(E320,'ESO zone constants'!$A$3:$D$950,4,FALSE),"")</f>
        <v>Vvardenfell</v>
      </c>
      <c r="H320" s="5">
        <v>3</v>
      </c>
      <c r="I320" t="str">
        <f>VLOOKUP(A320,'ESO wayshrine names'!$A$3:$B$1000,2,FALSE)</f>
        <v>Trial: Halls of Fabrication</v>
      </c>
      <c r="J320" s="30" t="str">
        <f t="shared" si="4"/>
        <v>[331]=849,</v>
      </c>
    </row>
    <row r="321" spans="1:10" x14ac:dyDescent="0.25">
      <c r="A321" s="12">
        <v>332</v>
      </c>
      <c r="B321" s="5">
        <v>25</v>
      </c>
      <c r="C321" s="5">
        <f>VLOOKUP(B321,'ESO map constants'!$A$3:$B$999,2,FALSE)</f>
        <v>1126</v>
      </c>
      <c r="D321" t="str">
        <f>VLOOKUP(C321,'ESO map constants'!$B$3:$C$1000,2,FALSE)</f>
        <v>Craglorn</v>
      </c>
      <c r="E321" s="3">
        <f>IF(B321&lt;&gt;"",VLOOKUP(B321,'ESO map constants'!$A$3:$D$1000,4,FALSE),"")</f>
        <v>888</v>
      </c>
      <c r="F321" s="3">
        <f>VLOOKUP(E321,'ESO zone constants'!$A$3:$B$9950,2,FALSE)</f>
        <v>500</v>
      </c>
      <c r="G321" s="3" t="str">
        <f>IF(E321&lt;&gt;"",VLOOKUP(E321,'ESO zone constants'!$A$3:$D$950,4,FALSE),"")</f>
        <v>Craglorn</v>
      </c>
      <c r="H321" s="5">
        <v>6</v>
      </c>
      <c r="I321" t="str">
        <f>VLOOKUP(A321,'ESO wayshrine names'!$A$3:$B$1000,2,FALSE)</f>
        <v>Dungeon: Falkreath Hold</v>
      </c>
      <c r="J321" s="30" t="str">
        <f t="shared" si="4"/>
        <v>[332]=888,</v>
      </c>
    </row>
    <row r="322" spans="1:10" x14ac:dyDescent="0.25">
      <c r="A322" s="12">
        <v>333</v>
      </c>
      <c r="B322" s="5">
        <v>30</v>
      </c>
      <c r="C322" s="5">
        <f>VLOOKUP(B322,'ESO map constants'!$A$3:$B$999,2,FALSE)</f>
        <v>1060</v>
      </c>
      <c r="D322" t="str">
        <f>VLOOKUP(C322,'ESO map constants'!$B$3:$C$1000,2,FALSE)</f>
        <v>Vvardenfell</v>
      </c>
      <c r="E322" s="3">
        <f>IF(B322&lt;&gt;"",VLOOKUP(B322,'ESO map constants'!$A$3:$D$1000,4,FALSE),"")</f>
        <v>849</v>
      </c>
      <c r="F322" s="3">
        <f>VLOOKUP(E322,'ESO zone constants'!$A$3:$B$9950,2,FALSE)</f>
        <v>467</v>
      </c>
      <c r="G322" s="3" t="str">
        <f>IF(E322&lt;&gt;"",VLOOKUP(E322,'ESO zone constants'!$A$3:$D$950,4,FALSE),"")</f>
        <v>Vvardenfell</v>
      </c>
      <c r="H322" s="5">
        <v>7</v>
      </c>
      <c r="I322" t="str">
        <f>VLOOKUP(A322,'ESO wayshrine names'!$A$3:$B$1000,2,FALSE)</f>
        <v>Saint Delyn Penthouse</v>
      </c>
      <c r="J322" s="30" t="str">
        <f t="shared" si="4"/>
        <v>[333]=849,</v>
      </c>
    </row>
    <row r="323" spans="1:10" x14ac:dyDescent="0.25">
      <c r="A323" s="12">
        <v>334</v>
      </c>
      <c r="B323" s="5">
        <v>30</v>
      </c>
      <c r="C323" s="5">
        <f>VLOOKUP(B323,'ESO map constants'!$A$3:$B$999,2,FALSE)</f>
        <v>1060</v>
      </c>
      <c r="D323" t="str">
        <f>VLOOKUP(C323,'ESO map constants'!$B$3:$C$1000,2,FALSE)</f>
        <v>Vvardenfell</v>
      </c>
      <c r="E323" s="3">
        <f>IF(B323&lt;&gt;"",VLOOKUP(B323,'ESO map constants'!$A$3:$D$1000,4,FALSE),"")</f>
        <v>849</v>
      </c>
      <c r="F323" s="3">
        <f>VLOOKUP(E323,'ESO zone constants'!$A$3:$B$9950,2,FALSE)</f>
        <v>467</v>
      </c>
      <c r="G323" s="3" t="str">
        <f>IF(E323&lt;&gt;"",VLOOKUP(E323,'ESO zone constants'!$A$3:$D$950,4,FALSE),"")</f>
        <v>Vvardenfell</v>
      </c>
      <c r="H323" s="5">
        <v>7</v>
      </c>
      <c r="I323" t="str">
        <f>VLOOKUP(A323,'ESO wayshrine names'!$A$3:$B$1000,2,FALSE)</f>
        <v>Amaya Lake Lodge</v>
      </c>
      <c r="J323" s="30" t="str">
        <f t="shared" ref="J323:J386" si="5">IF(A323&lt;&gt;"",IF(E323&lt;&gt;"",IF(OR(ISNA(A323),ISNA(E323)),"","["&amp;A323&amp;"]="&amp;E323&amp;","),""),"")</f>
        <v>[334]=849,</v>
      </c>
    </row>
    <row r="324" spans="1:10" x14ac:dyDescent="0.25">
      <c r="A324" s="12">
        <v>335</v>
      </c>
      <c r="B324" s="5">
        <v>30</v>
      </c>
      <c r="C324" s="5">
        <f>VLOOKUP(B324,'ESO map constants'!$A$3:$B$999,2,FALSE)</f>
        <v>1060</v>
      </c>
      <c r="D324" t="str">
        <f>VLOOKUP(C324,'ESO map constants'!$B$3:$C$1000,2,FALSE)</f>
        <v>Vvardenfell</v>
      </c>
      <c r="E324" s="3">
        <f>IF(B324&lt;&gt;"",VLOOKUP(B324,'ESO map constants'!$A$3:$D$1000,4,FALSE),"")</f>
        <v>849</v>
      </c>
      <c r="F324" s="3">
        <f>VLOOKUP(E324,'ESO zone constants'!$A$3:$B$9950,2,FALSE)</f>
        <v>467</v>
      </c>
      <c r="G324" s="3" t="str">
        <f>IF(E324&lt;&gt;"",VLOOKUP(E324,'ESO zone constants'!$A$3:$D$950,4,FALSE),"")</f>
        <v>Vvardenfell</v>
      </c>
      <c r="H324" s="5">
        <v>7</v>
      </c>
      <c r="I324" t="str">
        <f>VLOOKUP(A324,'ESO wayshrine names'!$A$3:$B$1000,2,FALSE)</f>
        <v>Ald Velothi Harbor House</v>
      </c>
      <c r="J324" s="30" t="str">
        <f t="shared" si="5"/>
        <v>[335]=849,</v>
      </c>
    </row>
    <row r="325" spans="1:10" x14ac:dyDescent="0.25">
      <c r="A325" s="12">
        <v>336</v>
      </c>
      <c r="B325" s="5">
        <v>30</v>
      </c>
      <c r="C325" s="5">
        <f>VLOOKUP(B325,'ESO map constants'!$A$3:$B$999,2,FALSE)</f>
        <v>1060</v>
      </c>
      <c r="D325" t="str">
        <f>VLOOKUP(C325,'ESO map constants'!$B$3:$C$1000,2,FALSE)</f>
        <v>Vvardenfell</v>
      </c>
      <c r="E325" s="3">
        <f>IF(B325&lt;&gt;"",VLOOKUP(B325,'ESO map constants'!$A$3:$D$1000,4,FALSE),"")</f>
        <v>849</v>
      </c>
      <c r="F325" s="3">
        <f>VLOOKUP(E325,'ESO zone constants'!$A$3:$B$9950,2,FALSE)</f>
        <v>467</v>
      </c>
      <c r="G325" s="3" t="str">
        <f>IF(E325&lt;&gt;"",VLOOKUP(E325,'ESO zone constants'!$A$3:$D$950,4,FALSE),"")</f>
        <v>Vvardenfell</v>
      </c>
      <c r="H325" s="5">
        <v>7</v>
      </c>
      <c r="I325" t="str">
        <f>VLOOKUP(A325,'ESO wayshrine names'!$A$3:$B$1000,2,FALSE)</f>
        <v>Tel Galen</v>
      </c>
      <c r="J325" s="30" t="str">
        <f t="shared" si="5"/>
        <v>[336]=849,</v>
      </c>
    </row>
    <row r="326" spans="1:10" x14ac:dyDescent="0.25">
      <c r="A326" s="12">
        <v>337</v>
      </c>
      <c r="B326" s="5">
        <v>31</v>
      </c>
      <c r="C326" s="5">
        <f>VLOOKUP(B326,'ESO map constants'!$A$3:$B$999,2,FALSE)</f>
        <v>1313</v>
      </c>
      <c r="D326" t="str">
        <f>VLOOKUP(C326,'ESO map constants'!$B$3:$C$1000,2,FALSE)</f>
        <v>Clockwork City</v>
      </c>
      <c r="E326" s="3">
        <f>IF(B326&lt;&gt;"",VLOOKUP(B326,'ESO map constants'!$A$3:$D$1000,4,FALSE),"")</f>
        <v>980</v>
      </c>
      <c r="F326" s="3">
        <f>VLOOKUP(E326,'ESO zone constants'!$A$3:$B$9950,2,FALSE)</f>
        <v>589</v>
      </c>
      <c r="G326" s="3" t="str">
        <f>IF(E326&lt;&gt;"",VLOOKUP(E326,'ESO zone constants'!$A$3:$D$950,4,FALSE),"")</f>
        <v>Clockwork City</v>
      </c>
      <c r="H326" s="5">
        <v>1</v>
      </c>
      <c r="I326" t="str">
        <f>VLOOKUP(A326,'ESO wayshrine names'!$A$3:$B$1000,2,FALSE)</f>
        <v>Brass Fortress Wayshrine</v>
      </c>
      <c r="J326" s="30" t="str">
        <f t="shared" si="5"/>
        <v>[337]=980,</v>
      </c>
    </row>
    <row r="327" spans="1:10" x14ac:dyDescent="0.25">
      <c r="A327" s="12">
        <v>338</v>
      </c>
      <c r="B327" s="5">
        <v>31</v>
      </c>
      <c r="C327" s="5">
        <f>VLOOKUP(B327,'ESO map constants'!$A$3:$B$999,2,FALSE)</f>
        <v>1313</v>
      </c>
      <c r="D327" t="str">
        <f>VLOOKUP(C327,'ESO map constants'!$B$3:$C$1000,2,FALSE)</f>
        <v>Clockwork City</v>
      </c>
      <c r="E327" s="3">
        <f>IF(B327&lt;&gt;"",VLOOKUP(B327,'ESO map constants'!$A$3:$D$1000,4,FALSE),"")</f>
        <v>980</v>
      </c>
      <c r="F327" s="3">
        <f>VLOOKUP(E327,'ESO zone constants'!$A$3:$B$9950,2,FALSE)</f>
        <v>589</v>
      </c>
      <c r="G327" s="3" t="str">
        <f>IF(E327&lt;&gt;"",VLOOKUP(E327,'ESO zone constants'!$A$3:$D$950,4,FALSE),"")</f>
        <v>Clockwork City</v>
      </c>
      <c r="H327" s="5">
        <v>1</v>
      </c>
      <c r="I327" t="str">
        <f>VLOOKUP(A327,'ESO wayshrine names'!$A$3:$B$1000,2,FALSE)</f>
        <v>Clockwork Crossroads Wayshrine</v>
      </c>
      <c r="J327" s="30" t="str">
        <f t="shared" si="5"/>
        <v>[338]=980,</v>
      </c>
    </row>
    <row r="328" spans="1:10" x14ac:dyDescent="0.25">
      <c r="A328" s="12">
        <v>339</v>
      </c>
      <c r="B328" s="5">
        <v>31</v>
      </c>
      <c r="C328" s="5">
        <f>VLOOKUP(B328,'ESO map constants'!$A$3:$B$999,2,FALSE)</f>
        <v>1313</v>
      </c>
      <c r="D328" t="str">
        <f>VLOOKUP(C328,'ESO map constants'!$B$3:$C$1000,2,FALSE)</f>
        <v>Clockwork City</v>
      </c>
      <c r="E328" s="3">
        <f>IF(B328&lt;&gt;"",VLOOKUP(B328,'ESO map constants'!$A$3:$D$1000,4,FALSE),"")</f>
        <v>980</v>
      </c>
      <c r="F328" s="3">
        <f>VLOOKUP(E328,'ESO zone constants'!$A$3:$B$9950,2,FALSE)</f>
        <v>589</v>
      </c>
      <c r="G328" s="3" t="str">
        <f>IF(E328&lt;&gt;"",VLOOKUP(E328,'ESO zone constants'!$A$3:$D$950,4,FALSE),"")</f>
        <v>Clockwork City</v>
      </c>
      <c r="H328" s="5">
        <v>1</v>
      </c>
      <c r="I328" t="str">
        <f>VLOOKUP(A328,'ESO wayshrine names'!$A$3:$B$1000,2,FALSE)</f>
        <v>Mire Mechanica Wayshrine</v>
      </c>
      <c r="J328" s="30" t="str">
        <f t="shared" si="5"/>
        <v>[339]=980,</v>
      </c>
    </row>
    <row r="329" spans="1:10" x14ac:dyDescent="0.25">
      <c r="A329" s="12">
        <v>340</v>
      </c>
      <c r="B329" s="5">
        <v>31</v>
      </c>
      <c r="C329" s="5">
        <f>VLOOKUP(B329,'ESO map constants'!$A$3:$B$999,2,FALSE)</f>
        <v>1313</v>
      </c>
      <c r="D329" t="str">
        <f>VLOOKUP(C329,'ESO map constants'!$B$3:$C$1000,2,FALSE)</f>
        <v>Clockwork City</v>
      </c>
      <c r="E329" s="3">
        <f>IF(B329&lt;&gt;"",VLOOKUP(B329,'ESO map constants'!$A$3:$D$1000,4,FALSE),"")</f>
        <v>980</v>
      </c>
      <c r="F329" s="3">
        <f>VLOOKUP(E329,'ESO zone constants'!$A$3:$B$9950,2,FALSE)</f>
        <v>589</v>
      </c>
      <c r="G329" s="3" t="str">
        <f>IF(E329&lt;&gt;"",VLOOKUP(E329,'ESO zone constants'!$A$3:$D$950,4,FALSE),"")</f>
        <v>Clockwork City</v>
      </c>
      <c r="H329" s="5">
        <v>1</v>
      </c>
      <c r="I329" t="str">
        <f>VLOOKUP(A329,'ESO wayshrine names'!$A$3:$B$1000,2,FALSE)</f>
        <v>Sanctuary Wayshrine</v>
      </c>
      <c r="J329" s="30" t="str">
        <f t="shared" si="5"/>
        <v>[340]=980,</v>
      </c>
    </row>
    <row r="330" spans="1:10" x14ac:dyDescent="0.25">
      <c r="A330" s="12">
        <v>341</v>
      </c>
      <c r="B330" s="5">
        <v>6</v>
      </c>
      <c r="C330" s="5">
        <f>VLOOKUP(B330,'ESO map constants'!$A$3:$B$999,2,FALSE)</f>
        <v>20</v>
      </c>
      <c r="D330" t="str">
        <f>VLOOKUP(C330,'ESO map constants'!$B$3:$C$1000,2,FALSE)</f>
        <v>Bangkorai</v>
      </c>
      <c r="E330" s="3">
        <f>IF(B330&lt;&gt;"",VLOOKUP(B330,'ESO map constants'!$A$3:$D$1000,4,FALSE),"")</f>
        <v>92</v>
      </c>
      <c r="F330" s="3">
        <f>VLOOKUP(E330,'ESO zone constants'!$A$3:$B$9950,2,FALSE)</f>
        <v>14</v>
      </c>
      <c r="G330" s="3" t="str">
        <f>IF(E330&lt;&gt;"",VLOOKUP(E330,'ESO zone constants'!$A$3:$D$950,4,FALSE),"")</f>
        <v>Bangkorai</v>
      </c>
      <c r="H330" s="5">
        <v>6</v>
      </c>
      <c r="I330" t="str">
        <f>VLOOKUP(A330,'ESO wayshrine names'!$A$3:$B$1000,2,FALSE)</f>
        <v>Dungeon: Fang Lair</v>
      </c>
      <c r="J330" s="30" t="str">
        <f t="shared" si="5"/>
        <v>[341]=92,</v>
      </c>
    </row>
    <row r="331" spans="1:10" x14ac:dyDescent="0.25">
      <c r="A331" s="12">
        <v>342</v>
      </c>
      <c r="B331" s="5">
        <v>2</v>
      </c>
      <c r="C331" s="5">
        <f>VLOOKUP(B331,'ESO map constants'!$A$3:$B$999,2,FALSE)</f>
        <v>1</v>
      </c>
      <c r="D331" t="str">
        <f>VLOOKUP(C331,'ESO map constants'!$B$3:$C$1000,2,FALSE)</f>
        <v>Glenumbra</v>
      </c>
      <c r="E331" s="3">
        <f>IF(B331&lt;&gt;"",VLOOKUP(B331,'ESO map constants'!$A$3:$D$1000,4,FALSE),"")</f>
        <v>3</v>
      </c>
      <c r="F331" s="3">
        <f>VLOOKUP(E331,'ESO zone constants'!$A$3:$B$9950,2,FALSE)</f>
        <v>2</v>
      </c>
      <c r="G331" s="3" t="str">
        <f>IF(E331&lt;&gt;"",VLOOKUP(E331,'ESO zone constants'!$A$3:$D$950,4,FALSE),"")</f>
        <v>Glenumbra</v>
      </c>
      <c r="H331" s="5">
        <v>7</v>
      </c>
      <c r="I331" t="str">
        <f>VLOOKUP(A331,'ESO wayshrine names'!$A$3:$B$1000,2,FALSE)</f>
        <v>Exorcised Coven Cottage</v>
      </c>
      <c r="J331" s="30" t="str">
        <f t="shared" si="5"/>
        <v>[342]=3,</v>
      </c>
    </row>
    <row r="332" spans="1:10" x14ac:dyDescent="0.25">
      <c r="A332" s="12">
        <v>343</v>
      </c>
      <c r="B332" s="5">
        <v>29</v>
      </c>
      <c r="C332" s="5">
        <f>VLOOKUP(B332,'ESO map constants'!$A$3:$B$999,2,FALSE)</f>
        <v>1006</v>
      </c>
      <c r="D332" t="str">
        <f>VLOOKUP(C332,'ESO map constants'!$B$3:$C$1000,2,FALSE)</f>
        <v>Gold Coast</v>
      </c>
      <c r="E332" s="3">
        <f>IF(B332&lt;&gt;"",VLOOKUP(B332,'ESO map constants'!$A$3:$D$1000,4,FALSE),"")</f>
        <v>823</v>
      </c>
      <c r="F332" s="3">
        <f>VLOOKUP(E332,'ESO zone constants'!$A$3:$B$9950,2,FALSE)</f>
        <v>448</v>
      </c>
      <c r="G332" s="3" t="str">
        <f>IF(E332&lt;&gt;"",VLOOKUP(E332,'ESO zone constants'!$A$3:$D$950,4,FALSE),"")</f>
        <v>Gold Coast</v>
      </c>
      <c r="H332" s="5">
        <v>7</v>
      </c>
      <c r="I332" t="str">
        <f>VLOOKUP(A332,'ESO wayshrine names'!$A$3:$B$1000,2,FALSE)</f>
        <v>Linchal Grand Manor</v>
      </c>
      <c r="J332" s="30" t="str">
        <f t="shared" si="5"/>
        <v>[343]=823,</v>
      </c>
    </row>
    <row r="333" spans="1:10" x14ac:dyDescent="0.25">
      <c r="A333" s="12">
        <v>344</v>
      </c>
      <c r="B333" s="5">
        <v>23</v>
      </c>
      <c r="C333" s="5">
        <f>VLOOKUP(B333,'ESO map constants'!$A$3:$B$999,2,FALSE)</f>
        <v>255</v>
      </c>
      <c r="D333" t="str">
        <f>VLOOKUP(C333,'ESO map constants'!$B$3:$C$1000,2,FALSE)</f>
        <v>Coldharbour</v>
      </c>
      <c r="E333" s="3">
        <f>IF(B333&lt;&gt;"",VLOOKUP(B333,'ESO map constants'!$A$3:$D$1000,4,FALSE),"")</f>
        <v>347</v>
      </c>
      <c r="F333" s="3">
        <f>VLOOKUP(E333,'ESO zone constants'!$A$3:$B$9950,2,FALSE)</f>
        <v>154</v>
      </c>
      <c r="G333" s="3" t="str">
        <f>IF(E333&lt;&gt;"",VLOOKUP(E333,'ESO zone constants'!$A$3:$D$950,4,FALSE),"")</f>
        <v>Coldharbour</v>
      </c>
      <c r="H333" s="5">
        <v>7</v>
      </c>
      <c r="I333" t="str">
        <f>VLOOKUP(A333,'ESO wayshrine names'!$A$3:$B$1000,2,FALSE)</f>
        <v>Coldharbour Surreal Estate</v>
      </c>
      <c r="J333" s="30" t="str">
        <f t="shared" si="5"/>
        <v>[344]=347,</v>
      </c>
    </row>
    <row r="334" spans="1:10" x14ac:dyDescent="0.25">
      <c r="A334" s="12">
        <v>345</v>
      </c>
      <c r="B334" s="5">
        <v>25</v>
      </c>
      <c r="C334" s="5">
        <f>VLOOKUP(B334,'ESO map constants'!$A$3:$B$999,2,FALSE)</f>
        <v>1126</v>
      </c>
      <c r="D334" t="str">
        <f>VLOOKUP(C334,'ESO map constants'!$B$3:$C$1000,2,FALSE)</f>
        <v>Craglorn</v>
      </c>
      <c r="E334" s="3">
        <f>IF(B334&lt;&gt;"",VLOOKUP(B334,'ESO map constants'!$A$3:$D$1000,4,FALSE),"")</f>
        <v>888</v>
      </c>
      <c r="F334" s="3">
        <f>VLOOKUP(E334,'ESO zone constants'!$A$3:$B$9950,2,FALSE)</f>
        <v>500</v>
      </c>
      <c r="G334" s="3" t="str">
        <f>IF(E334&lt;&gt;"",VLOOKUP(E334,'ESO zone constants'!$A$3:$D$950,4,FALSE),"")</f>
        <v>Craglorn</v>
      </c>
      <c r="H334" s="5">
        <v>7</v>
      </c>
      <c r="I334" t="str">
        <f>VLOOKUP(A334,'ESO wayshrine names'!$A$3:$B$1000,2,FALSE)</f>
        <v>Hakkvild's High Hall</v>
      </c>
      <c r="J334" s="30" t="str">
        <f t="shared" si="5"/>
        <v>[345]=888,</v>
      </c>
    </row>
    <row r="335" spans="1:10" x14ac:dyDescent="0.25">
      <c r="A335" s="12">
        <v>346</v>
      </c>
      <c r="B335" s="5">
        <v>31</v>
      </c>
      <c r="C335" s="5">
        <f>VLOOKUP(B335,'ESO map constants'!$A$3:$B$999,2,FALSE)</f>
        <v>1313</v>
      </c>
      <c r="D335" t="str">
        <f>VLOOKUP(C335,'ESO map constants'!$B$3:$C$1000,2,FALSE)</f>
        <v>Clockwork City</v>
      </c>
      <c r="E335" s="3">
        <f>IF(B335&lt;&gt;"",VLOOKUP(B335,'ESO map constants'!$A$3:$D$1000,4,FALSE),"")</f>
        <v>980</v>
      </c>
      <c r="F335" s="3">
        <f>VLOOKUP(E335,'ESO zone constants'!$A$3:$B$9950,2,FALSE)</f>
        <v>589</v>
      </c>
      <c r="G335" s="3" t="str">
        <f>IF(E335&lt;&gt;"",VLOOKUP(E335,'ESO zone constants'!$A$3:$D$950,4,FALSE),"")</f>
        <v>Clockwork City</v>
      </c>
      <c r="H335" s="5">
        <v>3</v>
      </c>
      <c r="I335" t="str">
        <f>VLOOKUP(A335,'ESO wayshrine names'!$A$3:$B$1000,2,FALSE)</f>
        <v>Trial: Asylum Sanctorium</v>
      </c>
      <c r="J335" s="30" t="str">
        <f t="shared" si="5"/>
        <v>[346]=980,</v>
      </c>
    </row>
    <row r="336" spans="1:10" x14ac:dyDescent="0.25">
      <c r="A336" s="12">
        <v>347</v>
      </c>
      <c r="B336" s="5">
        <v>31</v>
      </c>
      <c r="C336" s="5">
        <f>VLOOKUP(B336,'ESO map constants'!$A$3:$B$999,2,FALSE)</f>
        <v>1313</v>
      </c>
      <c r="D336" t="str">
        <f>VLOOKUP(C336,'ESO map constants'!$B$3:$C$1000,2,FALSE)</f>
        <v>Clockwork City</v>
      </c>
      <c r="E336" s="3">
        <f>IF(B336&lt;&gt;"",VLOOKUP(B336,'ESO map constants'!$A$3:$D$1000,4,FALSE),"")</f>
        <v>980</v>
      </c>
      <c r="F336" s="3">
        <f>VLOOKUP(E336,'ESO zone constants'!$A$3:$B$9950,2,FALSE)</f>
        <v>589</v>
      </c>
      <c r="G336" s="3" t="str">
        <f>IF(E336&lt;&gt;"",VLOOKUP(E336,'ESO zone constants'!$A$3:$D$950,4,FALSE),"")</f>
        <v>Clockwork City</v>
      </c>
      <c r="H336" s="5">
        <v>7</v>
      </c>
      <c r="I336" t="str">
        <f>VLOOKUP(A336,'ESO wayshrine names'!$A$3:$B$1000,2,FALSE)</f>
        <v>The Orbservatory Prior</v>
      </c>
      <c r="J336" s="30" t="str">
        <f t="shared" si="5"/>
        <v>[347]=980,</v>
      </c>
    </row>
    <row r="337" spans="1:10" x14ac:dyDescent="0.25">
      <c r="A337" s="12">
        <v>348</v>
      </c>
      <c r="B337" s="5">
        <v>27</v>
      </c>
      <c r="C337" s="5">
        <f>VLOOKUP(B337,'ESO map constants'!$A$3:$B$999,2,FALSE)</f>
        <v>667</v>
      </c>
      <c r="D337" t="str">
        <f>VLOOKUP(C337,'ESO map constants'!$B$3:$C$1000,2,FALSE)</f>
        <v>Wrothgar</v>
      </c>
      <c r="E337" s="3">
        <f>IF(B337&lt;&gt;"",VLOOKUP(B337,'ESO map constants'!$A$3:$D$1000,4,FALSE),"")</f>
        <v>684</v>
      </c>
      <c r="F337" s="3">
        <f>VLOOKUP(E337,'ESO zone constants'!$A$3:$B$9950,2,FALSE)</f>
        <v>379</v>
      </c>
      <c r="G337" s="3" t="str">
        <f>IF(E337&lt;&gt;"",VLOOKUP(E337,'ESO zone constants'!$A$3:$D$950,4,FALSE),"")</f>
        <v>Wrothgar</v>
      </c>
      <c r="H337" s="5">
        <v>7</v>
      </c>
      <c r="I337" t="str">
        <f>VLOOKUP(A337,'ESO wayshrine names'!$A$3:$B$1000,2,FALSE)</f>
        <v>Pariah's Pinnacle</v>
      </c>
      <c r="J337" s="30" t="str">
        <f t="shared" si="5"/>
        <v>[348]=684,</v>
      </c>
    </row>
    <row r="338" spans="1:10" x14ac:dyDescent="0.25">
      <c r="A338" s="12">
        <v>349</v>
      </c>
      <c r="B338" s="5">
        <v>32</v>
      </c>
      <c r="C338" s="5">
        <f>VLOOKUP(B338,'ESO map constants'!$A$3:$B$999,2,FALSE)</f>
        <v>1349</v>
      </c>
      <c r="D338" t="str">
        <f>VLOOKUP(C338,'ESO map constants'!$B$3:$C$1000,2,FALSE)</f>
        <v>Summerset</v>
      </c>
      <c r="E338" s="3">
        <f>IF(B338&lt;&gt;"",VLOOKUP(B338,'ESO map constants'!$A$3:$D$1000,4,FALSE),"")</f>
        <v>1011</v>
      </c>
      <c r="F338" s="3">
        <f>VLOOKUP(E338,'ESO zone constants'!$A$3:$B$9950,2,FALSE)</f>
        <v>616</v>
      </c>
      <c r="G338" s="3" t="str">
        <f>IF(E338&lt;&gt;"",VLOOKUP(E338,'ESO zone constants'!$A$3:$D$950,4,FALSE),"")</f>
        <v>Summerset</v>
      </c>
      <c r="H338" s="5">
        <v>1</v>
      </c>
      <c r="I338" t="str">
        <f>VLOOKUP(A338,'ESO wayshrine names'!$A$3:$B$1000,2,FALSE)</f>
        <v>King's Haven Pass Wayshrine</v>
      </c>
      <c r="J338" s="30" t="str">
        <f t="shared" si="5"/>
        <v>[349]=1011,</v>
      </c>
    </row>
    <row r="339" spans="1:10" x14ac:dyDescent="0.25">
      <c r="A339" s="12">
        <v>350</v>
      </c>
      <c r="B339" s="5">
        <v>32</v>
      </c>
      <c r="C339" s="5">
        <f>VLOOKUP(B339,'ESO map constants'!$A$3:$B$999,2,FALSE)</f>
        <v>1349</v>
      </c>
      <c r="D339" t="str">
        <f>VLOOKUP(C339,'ESO map constants'!$B$3:$C$1000,2,FALSE)</f>
        <v>Summerset</v>
      </c>
      <c r="E339" s="3">
        <f>IF(B339&lt;&gt;"",VLOOKUP(B339,'ESO map constants'!$A$3:$D$1000,4,FALSE),"")</f>
        <v>1011</v>
      </c>
      <c r="F339" s="3">
        <f>VLOOKUP(E339,'ESO zone constants'!$A$3:$B$9950,2,FALSE)</f>
        <v>616</v>
      </c>
      <c r="G339" s="3" t="str">
        <f>IF(E339&lt;&gt;"",VLOOKUP(E339,'ESO zone constants'!$A$3:$D$950,4,FALSE),"")</f>
        <v>Summerset</v>
      </c>
      <c r="H339" s="5">
        <v>1</v>
      </c>
      <c r="I339" t="str">
        <f>VLOOKUP(A339,'ESO wayshrine names'!$A$3:$B$1000,2,FALSE)</f>
        <v>Shimmerene Wayshrine</v>
      </c>
      <c r="J339" s="30" t="str">
        <f t="shared" si="5"/>
        <v>[350]=1011,</v>
      </c>
    </row>
    <row r="340" spans="1:10" x14ac:dyDescent="0.25">
      <c r="A340" s="12">
        <v>351</v>
      </c>
      <c r="B340" s="5">
        <v>32</v>
      </c>
      <c r="C340" s="5">
        <f>VLOOKUP(B340,'ESO map constants'!$A$3:$B$999,2,FALSE)</f>
        <v>1349</v>
      </c>
      <c r="D340" t="str">
        <f>VLOOKUP(C340,'ESO map constants'!$B$3:$C$1000,2,FALSE)</f>
        <v>Summerset</v>
      </c>
      <c r="E340" s="3">
        <f>IF(B340&lt;&gt;"",VLOOKUP(B340,'ESO map constants'!$A$3:$D$1000,4,FALSE),"")</f>
        <v>1011</v>
      </c>
      <c r="F340" s="3">
        <f>VLOOKUP(E340,'ESO zone constants'!$A$3:$B$9950,2,FALSE)</f>
        <v>616</v>
      </c>
      <c r="G340" s="3" t="str">
        <f>IF(E340&lt;&gt;"",VLOOKUP(E340,'ESO zone constants'!$A$3:$D$950,4,FALSE),"")</f>
        <v>Summerset</v>
      </c>
      <c r="H340" s="5">
        <v>1</v>
      </c>
      <c r="I340" t="str">
        <f>VLOOKUP(A340,'ESO wayshrine names'!$A$3:$B$1000,2,FALSE)</f>
        <v>Sil-Var-Woad Wayshrine</v>
      </c>
      <c r="J340" s="30" t="str">
        <f t="shared" si="5"/>
        <v>[351]=1011,</v>
      </c>
    </row>
    <row r="341" spans="1:10" x14ac:dyDescent="0.25">
      <c r="A341" s="12">
        <v>352</v>
      </c>
      <c r="B341" s="5">
        <v>32</v>
      </c>
      <c r="C341" s="5">
        <f>VLOOKUP(B341,'ESO map constants'!$A$3:$B$999,2,FALSE)</f>
        <v>1349</v>
      </c>
      <c r="D341" t="str">
        <f>VLOOKUP(C341,'ESO map constants'!$B$3:$C$1000,2,FALSE)</f>
        <v>Summerset</v>
      </c>
      <c r="E341" s="3">
        <f>IF(B341&lt;&gt;"",VLOOKUP(B341,'ESO map constants'!$A$3:$D$1000,4,FALSE),"")</f>
        <v>1011</v>
      </c>
      <c r="F341" s="3">
        <f>VLOOKUP(E341,'ESO zone constants'!$A$3:$B$9950,2,FALSE)</f>
        <v>616</v>
      </c>
      <c r="G341" s="3" t="str">
        <f>IF(E341&lt;&gt;"",VLOOKUP(E341,'ESO zone constants'!$A$3:$D$950,4,FALSE),"")</f>
        <v>Summerset</v>
      </c>
      <c r="H341" s="5">
        <v>1</v>
      </c>
      <c r="I341" t="str">
        <f>VLOOKUP(A341,'ESO wayshrine names'!$A$3:$B$1000,2,FALSE)</f>
        <v>Russafeld Heights Wayshrine</v>
      </c>
      <c r="J341" s="30" t="str">
        <f t="shared" si="5"/>
        <v>[352]=1011,</v>
      </c>
    </row>
    <row r="342" spans="1:10" x14ac:dyDescent="0.25">
      <c r="A342" s="12">
        <v>353</v>
      </c>
      <c r="B342" s="5">
        <v>32</v>
      </c>
      <c r="C342" s="5">
        <f>VLOOKUP(B342,'ESO map constants'!$A$3:$B$999,2,FALSE)</f>
        <v>1349</v>
      </c>
      <c r="D342" t="str">
        <f>VLOOKUP(C342,'ESO map constants'!$B$3:$C$1000,2,FALSE)</f>
        <v>Summerset</v>
      </c>
      <c r="E342" s="3">
        <f>IF(B342&lt;&gt;"",VLOOKUP(B342,'ESO map constants'!$A$3:$D$1000,4,FALSE),"")</f>
        <v>1011</v>
      </c>
      <c r="F342" s="3">
        <f>VLOOKUP(E342,'ESO zone constants'!$A$3:$B$9950,2,FALSE)</f>
        <v>616</v>
      </c>
      <c r="G342" s="3" t="str">
        <f>IF(E342&lt;&gt;"",VLOOKUP(E342,'ESO zone constants'!$A$3:$D$950,4,FALSE),"")</f>
        <v>Summerset</v>
      </c>
      <c r="H342" s="5">
        <v>1</v>
      </c>
      <c r="I342" t="str">
        <f>VLOOKUP(A342,'ESO wayshrine names'!$A$3:$B$1000,2,FALSE)</f>
        <v>Cey-Tarn Keep Wayshrine</v>
      </c>
      <c r="J342" s="30" t="str">
        <f t="shared" si="5"/>
        <v>[353]=1011,</v>
      </c>
    </row>
    <row r="343" spans="1:10" x14ac:dyDescent="0.25">
      <c r="A343" s="12">
        <v>354</v>
      </c>
      <c r="B343" s="5">
        <v>32</v>
      </c>
      <c r="C343" s="5">
        <f>VLOOKUP(B343,'ESO map constants'!$A$3:$B$999,2,FALSE)</f>
        <v>1349</v>
      </c>
      <c r="D343" t="str">
        <f>VLOOKUP(C343,'ESO map constants'!$B$3:$C$1000,2,FALSE)</f>
        <v>Summerset</v>
      </c>
      <c r="E343" s="3">
        <f>IF(B343&lt;&gt;"",VLOOKUP(B343,'ESO map constants'!$A$3:$D$1000,4,FALSE),"")</f>
        <v>1011</v>
      </c>
      <c r="F343" s="3">
        <f>VLOOKUP(E343,'ESO zone constants'!$A$3:$B$9950,2,FALSE)</f>
        <v>616</v>
      </c>
      <c r="G343" s="3" t="str">
        <f>IF(E343&lt;&gt;"",VLOOKUP(E343,'ESO zone constants'!$A$3:$D$950,4,FALSE),"")</f>
        <v>Summerset</v>
      </c>
      <c r="H343" s="5">
        <v>1</v>
      </c>
      <c r="I343" t="str">
        <f>VLOOKUP(A343,'ESO wayshrine names'!$A$3:$B$1000,2,FALSE)</f>
        <v>Ebon Stadmont Wayshrine</v>
      </c>
      <c r="J343" s="30" t="str">
        <f t="shared" si="5"/>
        <v>[354]=1011,</v>
      </c>
    </row>
    <row r="344" spans="1:10" x14ac:dyDescent="0.25">
      <c r="A344" s="12">
        <v>355</v>
      </c>
      <c r="B344" s="5">
        <v>32</v>
      </c>
      <c r="C344" s="5">
        <f>VLOOKUP(B344,'ESO map constants'!$A$3:$B$999,2,FALSE)</f>
        <v>1349</v>
      </c>
      <c r="D344" t="str">
        <f>VLOOKUP(C344,'ESO map constants'!$B$3:$C$1000,2,FALSE)</f>
        <v>Summerset</v>
      </c>
      <c r="E344" s="3">
        <f>IF(B344&lt;&gt;"",VLOOKUP(B344,'ESO map constants'!$A$3:$D$1000,4,FALSE),"")</f>
        <v>1011</v>
      </c>
      <c r="F344" s="3">
        <f>VLOOKUP(E344,'ESO zone constants'!$A$3:$B$9950,2,FALSE)</f>
        <v>616</v>
      </c>
      <c r="G344" s="3" t="str">
        <f>IF(E344&lt;&gt;"",VLOOKUP(E344,'ESO zone constants'!$A$3:$D$950,4,FALSE),"")</f>
        <v>Summerset</v>
      </c>
      <c r="H344" s="5">
        <v>1</v>
      </c>
      <c r="I344" t="str">
        <f>VLOOKUP(A344,'ESO wayshrine names'!$A$3:$B$1000,2,FALSE)</f>
        <v>Alinor Wayshrine</v>
      </c>
      <c r="J344" s="30" t="str">
        <f t="shared" si="5"/>
        <v>[355]=1011,</v>
      </c>
    </row>
    <row r="345" spans="1:10" x14ac:dyDescent="0.25">
      <c r="A345" s="12">
        <v>356</v>
      </c>
      <c r="B345" s="5">
        <v>32</v>
      </c>
      <c r="C345" s="5">
        <f>VLOOKUP(B345,'ESO map constants'!$A$3:$B$999,2,FALSE)</f>
        <v>1349</v>
      </c>
      <c r="D345" t="str">
        <f>VLOOKUP(C345,'ESO map constants'!$B$3:$C$1000,2,FALSE)</f>
        <v>Summerset</v>
      </c>
      <c r="E345" s="3">
        <f>IF(B345&lt;&gt;"",VLOOKUP(B345,'ESO map constants'!$A$3:$D$1000,4,FALSE),"")</f>
        <v>1011</v>
      </c>
      <c r="F345" s="3">
        <f>VLOOKUP(E345,'ESO zone constants'!$A$3:$B$9950,2,FALSE)</f>
        <v>616</v>
      </c>
      <c r="G345" s="3" t="str">
        <f>IF(E345&lt;&gt;"",VLOOKUP(E345,'ESO zone constants'!$A$3:$D$950,4,FALSE),"")</f>
        <v>Summerset</v>
      </c>
      <c r="H345" s="5">
        <v>1</v>
      </c>
      <c r="I345" t="str">
        <f>VLOOKUP(A345,'ESO wayshrine names'!$A$3:$B$1000,2,FALSE)</f>
        <v>Lillandril Wayshrine</v>
      </c>
      <c r="J345" s="30" t="str">
        <f t="shared" si="5"/>
        <v>[356]=1011,</v>
      </c>
    </row>
    <row r="346" spans="1:10" x14ac:dyDescent="0.25">
      <c r="A346" s="12">
        <v>357</v>
      </c>
      <c r="B346" s="5">
        <v>32</v>
      </c>
      <c r="C346" s="5">
        <f>VLOOKUP(B346,'ESO map constants'!$A$3:$B$999,2,FALSE)</f>
        <v>1349</v>
      </c>
      <c r="D346" t="str">
        <f>VLOOKUP(C346,'ESO map constants'!$B$3:$C$1000,2,FALSE)</f>
        <v>Summerset</v>
      </c>
      <c r="E346" s="3">
        <f>IF(B346&lt;&gt;"",VLOOKUP(B346,'ESO map constants'!$A$3:$D$1000,4,FALSE),"")</f>
        <v>1011</v>
      </c>
      <c r="F346" s="3">
        <f>VLOOKUP(E346,'ESO zone constants'!$A$3:$B$9950,2,FALSE)</f>
        <v>616</v>
      </c>
      <c r="G346" s="3" t="str">
        <f>IF(E346&lt;&gt;"",VLOOKUP(E346,'ESO zone constants'!$A$3:$D$950,4,FALSE),"")</f>
        <v>Summerset</v>
      </c>
      <c r="H346" s="5">
        <v>1</v>
      </c>
      <c r="I346" t="str">
        <f>VLOOKUP(A346,'ESO wayshrine names'!$A$3:$B$1000,2,FALSE)</f>
        <v>Eastern Pass Wayshrine</v>
      </c>
      <c r="J346" s="30" t="str">
        <f t="shared" si="5"/>
        <v>[357]=1011,</v>
      </c>
    </row>
    <row r="347" spans="1:10" x14ac:dyDescent="0.25">
      <c r="A347" s="12">
        <v>358</v>
      </c>
      <c r="B347" s="5">
        <v>32</v>
      </c>
      <c r="C347" s="5">
        <f>VLOOKUP(B347,'ESO map constants'!$A$3:$B$999,2,FALSE)</f>
        <v>1349</v>
      </c>
      <c r="D347" t="str">
        <f>VLOOKUP(C347,'ESO map constants'!$B$3:$C$1000,2,FALSE)</f>
        <v>Summerset</v>
      </c>
      <c r="E347" s="3">
        <f>IF(B347&lt;&gt;"",VLOOKUP(B347,'ESO map constants'!$A$3:$D$1000,4,FALSE),"")</f>
        <v>1011</v>
      </c>
      <c r="F347" s="3">
        <f>VLOOKUP(E347,'ESO zone constants'!$A$3:$B$9950,2,FALSE)</f>
        <v>616</v>
      </c>
      <c r="G347" s="3" t="str">
        <f>IF(E347&lt;&gt;"",VLOOKUP(E347,'ESO zone constants'!$A$3:$D$950,4,FALSE),"")</f>
        <v>Summerset</v>
      </c>
      <c r="H347" s="5">
        <v>1</v>
      </c>
      <c r="I347" t="str">
        <f>VLOOKUP(A347,'ESO wayshrine names'!$A$3:$B$1000,2,FALSE)</f>
        <v>The Crystal Tower Wayshrine</v>
      </c>
      <c r="J347" s="30" t="str">
        <f t="shared" si="5"/>
        <v>[358]=1011,</v>
      </c>
    </row>
    <row r="348" spans="1:10" x14ac:dyDescent="0.25">
      <c r="A348" s="12">
        <v>359</v>
      </c>
      <c r="B348" s="5">
        <v>32</v>
      </c>
      <c r="C348" s="5">
        <f>VLOOKUP(B348,'ESO map constants'!$A$3:$B$999,2,FALSE)</f>
        <v>1349</v>
      </c>
      <c r="D348" t="str">
        <f>VLOOKUP(C348,'ESO map constants'!$B$3:$C$1000,2,FALSE)</f>
        <v>Summerset</v>
      </c>
      <c r="E348" s="3">
        <f>IF(B348&lt;&gt;"",VLOOKUP(B348,'ESO map constants'!$A$3:$D$1000,4,FALSE),"")</f>
        <v>1011</v>
      </c>
      <c r="F348" s="3">
        <f>VLOOKUP(E348,'ESO zone constants'!$A$3:$B$9950,2,FALSE)</f>
        <v>616</v>
      </c>
      <c r="G348" s="3" t="str">
        <f>IF(E348&lt;&gt;"",VLOOKUP(E348,'ESO zone constants'!$A$3:$D$950,4,FALSE),"")</f>
        <v>Summerset</v>
      </c>
      <c r="H348" s="5">
        <v>1</v>
      </c>
      <c r="I348" t="str">
        <f>VLOOKUP(A348,'ESO wayshrine names'!$A$3:$B$1000,2,FALSE)</f>
        <v>Eldbur Ruins Wayshrine</v>
      </c>
      <c r="J348" s="30" t="str">
        <f t="shared" si="5"/>
        <v>[359]=1011,</v>
      </c>
    </row>
    <row r="349" spans="1:10" x14ac:dyDescent="0.25">
      <c r="A349" s="12">
        <v>360</v>
      </c>
      <c r="B349" s="5">
        <v>33</v>
      </c>
      <c r="C349" s="5">
        <f>VLOOKUP(B349,'ESO map constants'!$A$3:$B$999,2,FALSE)</f>
        <v>1429</v>
      </c>
      <c r="D349" t="str">
        <f>VLOOKUP(C349,'ESO map constants'!$B$3:$C$1000,2,FALSE)</f>
        <v>Artaeum</v>
      </c>
      <c r="E349" s="3">
        <f>IF(B349&lt;&gt;"",VLOOKUP(B349,'ESO map constants'!$A$3:$D$1000,4,FALSE),"")</f>
        <v>1027</v>
      </c>
      <c r="F349" s="3">
        <f>VLOOKUP(E349,'ESO zone constants'!$A$3:$B$9950,2,FALSE)</f>
        <v>632</v>
      </c>
      <c r="G349" s="3" t="str">
        <f>IF(E349&lt;&gt;"",VLOOKUP(E349,'ESO zone constants'!$A$3:$D$950,4,FALSE),"")</f>
        <v>Artaeum</v>
      </c>
      <c r="H349" s="5">
        <v>1</v>
      </c>
      <c r="I349" t="str">
        <f>VLOOKUP(A349,'ESO wayshrine names'!$A$3:$B$1000,2,FALSE)</f>
        <v>Artaeum Wayshrine</v>
      </c>
      <c r="J349" s="30" t="str">
        <f t="shared" si="5"/>
        <v>[360]=1027,</v>
      </c>
    </row>
    <row r="350" spans="1:10" x14ac:dyDescent="0.25">
      <c r="A350" s="12">
        <v>361</v>
      </c>
      <c r="B350" s="5">
        <v>28</v>
      </c>
      <c r="C350" s="5">
        <f>VLOOKUP(B350,'ESO map constants'!$A$3:$B$999,2,FALSE)</f>
        <v>994</v>
      </c>
      <c r="D350" t="str">
        <f>VLOOKUP(C350,'ESO map constants'!$B$3:$C$1000,2,FALSE)</f>
        <v>Hew's Bane</v>
      </c>
      <c r="E350" s="3">
        <f>IF(B350&lt;&gt;"",VLOOKUP(B350,'ESO map constants'!$A$3:$D$1000,4,FALSE),"")</f>
        <v>816</v>
      </c>
      <c r="F350" s="3">
        <f>VLOOKUP(E350,'ESO zone constants'!$A$3:$B$9950,2,FALSE)</f>
        <v>442</v>
      </c>
      <c r="G350" s="3" t="str">
        <f>IF(E350&lt;&gt;"",VLOOKUP(E350,'ESO zone constants'!$A$3:$D$950,4,FALSE),"")</f>
        <v>Hew's Bane</v>
      </c>
      <c r="H350" s="5">
        <v>7</v>
      </c>
      <c r="I350" t="str">
        <f>VLOOKUP(A350,'ESO wayshrine names'!$A$3:$B$1000,2,FALSE)</f>
        <v>Princely Dawnlight Palace</v>
      </c>
      <c r="J350" s="30" t="str">
        <f t="shared" si="5"/>
        <v>[361]=816,</v>
      </c>
    </row>
    <row r="351" spans="1:10" x14ac:dyDescent="0.25">
      <c r="A351" s="12">
        <v>362</v>
      </c>
      <c r="B351" s="5">
        <v>29</v>
      </c>
      <c r="C351" s="5">
        <f>VLOOKUP(B351,'ESO map constants'!$A$3:$B$999,2,FALSE)</f>
        <v>1006</v>
      </c>
      <c r="D351" t="str">
        <f>VLOOKUP(C351,'ESO map constants'!$B$3:$C$1000,2,FALSE)</f>
        <v>Gold Coast</v>
      </c>
      <c r="E351" s="3">
        <f>IF(B351&lt;&gt;"",VLOOKUP(B351,'ESO map constants'!$A$3:$D$1000,4,FALSE),"")</f>
        <v>823</v>
      </c>
      <c r="F351" s="3">
        <f>VLOOKUP(E351,'ESO zone constants'!$A$3:$B$9950,2,FALSE)</f>
        <v>448</v>
      </c>
      <c r="G351" s="3" t="str">
        <f>IF(E351&lt;&gt;"",VLOOKUP(E351,'ESO zone constants'!$A$3:$D$950,4,FALSE),"")</f>
        <v>Gold Coast</v>
      </c>
      <c r="H351" s="5">
        <v>7</v>
      </c>
      <c r="I351" t="str">
        <f>VLOOKUP(A351,'ESO wayshrine names'!$A$3:$B$1000,2,FALSE)</f>
        <v>The Erstwhile Sanctuary</v>
      </c>
      <c r="J351" s="30" t="str">
        <f t="shared" si="5"/>
        <v>[362]=823,</v>
      </c>
    </row>
    <row r="352" spans="1:10" x14ac:dyDescent="0.25">
      <c r="A352" s="12">
        <v>363</v>
      </c>
      <c r="B352" s="5">
        <v>4</v>
      </c>
      <c r="C352" s="5">
        <f>VLOOKUP(B352,'ESO map constants'!$A$3:$B$999,2,FALSE)</f>
        <v>12</v>
      </c>
      <c r="D352" t="str">
        <f>VLOOKUP(C352,'ESO map constants'!$B$3:$C$1000,2,FALSE)</f>
        <v>Stormhaven</v>
      </c>
      <c r="E352" s="3">
        <f>IF(B352&lt;&gt;"",VLOOKUP(B352,'ESO map constants'!$A$3:$D$1000,4,FALSE),"")</f>
        <v>19</v>
      </c>
      <c r="F352" s="3">
        <f>VLOOKUP(E352,'ESO zone constants'!$A$3:$B$9950,2,FALSE)</f>
        <v>4</v>
      </c>
      <c r="G352" s="3" t="str">
        <f>IF(E352&lt;&gt;"",VLOOKUP(E352,'ESO zone constants'!$A$3:$D$950,4,FALSE),"")</f>
        <v>Stormhaven</v>
      </c>
      <c r="H352" s="5">
        <v>6</v>
      </c>
      <c r="I352" t="str">
        <f>VLOOKUP(A352,'ESO wayshrine names'!$A$3:$B$1000,2,FALSE)</f>
        <v>Dungeon: Scalecaller Peak</v>
      </c>
      <c r="J352" s="30" t="str">
        <f t="shared" si="5"/>
        <v>[363]=19,</v>
      </c>
    </row>
    <row r="353" spans="1:10" x14ac:dyDescent="0.25">
      <c r="A353" s="12">
        <v>364</v>
      </c>
      <c r="B353" s="5">
        <v>32</v>
      </c>
      <c r="C353" s="5">
        <f>VLOOKUP(B353,'ESO map constants'!$A$3:$B$999,2,FALSE)</f>
        <v>1349</v>
      </c>
      <c r="D353" t="str">
        <f>VLOOKUP(C353,'ESO map constants'!$B$3:$C$1000,2,FALSE)</f>
        <v>Summerset</v>
      </c>
      <c r="E353" s="3">
        <f>IF(B353&lt;&gt;"",VLOOKUP(B353,'ESO map constants'!$A$3:$D$1000,4,FALSE),"")</f>
        <v>1011</v>
      </c>
      <c r="F353" s="3">
        <f>VLOOKUP(E353,'ESO zone constants'!$A$3:$B$9950,2,FALSE)</f>
        <v>616</v>
      </c>
      <c r="G353" s="3" t="str">
        <f>IF(E353&lt;&gt;"",VLOOKUP(E353,'ESO zone constants'!$A$3:$D$950,4,FALSE),"")</f>
        <v>Summerset</v>
      </c>
      <c r="H353" s="5">
        <v>3</v>
      </c>
      <c r="I353" t="str">
        <f>VLOOKUP(A353,'ESO wayshrine names'!$A$3:$B$1000,2,FALSE)</f>
        <v>Trial: Cloudrest</v>
      </c>
      <c r="J353" s="30" t="str">
        <f t="shared" si="5"/>
        <v>[364]=1011,</v>
      </c>
    </row>
    <row r="354" spans="1:10" x14ac:dyDescent="0.25">
      <c r="A354" s="12">
        <v>365</v>
      </c>
      <c r="B354" s="5">
        <v>32</v>
      </c>
      <c r="C354" s="5">
        <f>VLOOKUP(B354,'ESO map constants'!$A$3:$B$999,2,FALSE)</f>
        <v>1349</v>
      </c>
      <c r="D354" t="str">
        <f>VLOOKUP(C354,'ESO map constants'!$B$3:$C$1000,2,FALSE)</f>
        <v>Summerset</v>
      </c>
      <c r="E354" s="3">
        <f>IF(B354&lt;&gt;"",VLOOKUP(B354,'ESO map constants'!$A$3:$D$1000,4,FALSE),"")</f>
        <v>1011</v>
      </c>
      <c r="F354" s="3">
        <f>VLOOKUP(E354,'ESO zone constants'!$A$3:$B$9950,2,FALSE)</f>
        <v>616</v>
      </c>
      <c r="G354" s="3" t="str">
        <f>IF(E354&lt;&gt;"",VLOOKUP(E354,'ESO zone constants'!$A$3:$D$950,4,FALSE),"")</f>
        <v>Summerset</v>
      </c>
      <c r="H354" s="5">
        <v>1</v>
      </c>
      <c r="I354" t="str">
        <f>VLOOKUP(A354,'ESO wayshrine names'!$A$3:$B$1000,2,FALSE)</f>
        <v>Sunhold Wayshrine</v>
      </c>
      <c r="J354" s="30" t="str">
        <f t="shared" si="5"/>
        <v>[365]=1011,</v>
      </c>
    </row>
    <row r="355" spans="1:10" x14ac:dyDescent="0.25">
      <c r="A355" s="12">
        <v>366</v>
      </c>
      <c r="B355" s="5">
        <v>32</v>
      </c>
      <c r="C355" s="5">
        <f>VLOOKUP(B355,'ESO map constants'!$A$3:$B$999,2,FALSE)</f>
        <v>1349</v>
      </c>
      <c r="D355" t="str">
        <f>VLOOKUP(C355,'ESO map constants'!$B$3:$C$1000,2,FALSE)</f>
        <v>Summerset</v>
      </c>
      <c r="E355" s="3">
        <f>IF(B355&lt;&gt;"",VLOOKUP(B355,'ESO map constants'!$A$3:$D$1000,4,FALSE),"")</f>
        <v>1011</v>
      </c>
      <c r="F355" s="3">
        <f>VLOOKUP(E355,'ESO zone constants'!$A$3:$B$9950,2,FALSE)</f>
        <v>616</v>
      </c>
      <c r="G355" s="3" t="str">
        <f>IF(E355&lt;&gt;"",VLOOKUP(E355,'ESO zone constants'!$A$3:$D$950,4,FALSE),"")</f>
        <v>Summerset</v>
      </c>
      <c r="H355" s="5">
        <v>7</v>
      </c>
      <c r="I355" t="str">
        <f>VLOOKUP(A355,'ESO wayshrine names'!$A$3:$B$1000,2,FALSE)</f>
        <v>Golden Gryphon Garret</v>
      </c>
      <c r="J355" s="30" t="str">
        <f t="shared" si="5"/>
        <v>[366]=1011,</v>
      </c>
    </row>
    <row r="356" spans="1:10" x14ac:dyDescent="0.25">
      <c r="A356" s="12">
        <v>367</v>
      </c>
      <c r="B356" s="5">
        <v>32</v>
      </c>
      <c r="C356" s="5">
        <f>VLOOKUP(B356,'ESO map constants'!$A$3:$B$999,2,FALSE)</f>
        <v>1349</v>
      </c>
      <c r="D356" t="str">
        <f>VLOOKUP(C356,'ESO map constants'!$B$3:$C$1000,2,FALSE)</f>
        <v>Summerset</v>
      </c>
      <c r="E356" s="3">
        <f>IF(B356&lt;&gt;"",VLOOKUP(B356,'ESO map constants'!$A$3:$D$1000,4,FALSE),"")</f>
        <v>1011</v>
      </c>
      <c r="F356" s="3">
        <f>VLOOKUP(E356,'ESO zone constants'!$A$3:$B$9950,2,FALSE)</f>
        <v>616</v>
      </c>
      <c r="G356" s="3" t="str">
        <f>IF(E356&lt;&gt;"",VLOOKUP(E356,'ESO zone constants'!$A$3:$D$950,4,FALSE),"")</f>
        <v>Summerset</v>
      </c>
      <c r="H356" s="5">
        <v>7</v>
      </c>
      <c r="I356" t="str">
        <f>VLOOKUP(A356,'ESO wayshrine names'!$A$3:$B$1000,2,FALSE)</f>
        <v>Alinor Crest Townhouse</v>
      </c>
      <c r="J356" s="30" t="str">
        <f t="shared" si="5"/>
        <v>[367]=1011,</v>
      </c>
    </row>
    <row r="357" spans="1:10" x14ac:dyDescent="0.25">
      <c r="A357" s="12">
        <v>368</v>
      </c>
      <c r="B357" s="5">
        <v>32</v>
      </c>
      <c r="C357" s="5">
        <f>VLOOKUP(B357,'ESO map constants'!$A$3:$B$999,2,FALSE)</f>
        <v>1349</v>
      </c>
      <c r="D357" t="str">
        <f>VLOOKUP(C357,'ESO map constants'!$B$3:$C$1000,2,FALSE)</f>
        <v>Summerset</v>
      </c>
      <c r="E357" s="3">
        <f>IF(B357&lt;&gt;"",VLOOKUP(B357,'ESO map constants'!$A$3:$D$1000,4,FALSE),"")</f>
        <v>1011</v>
      </c>
      <c r="F357" s="3">
        <f>VLOOKUP(E357,'ESO zone constants'!$A$3:$B$9950,2,FALSE)</f>
        <v>616</v>
      </c>
      <c r="G357" s="3" t="str">
        <f>IF(E357&lt;&gt;"",VLOOKUP(E357,'ESO zone constants'!$A$3:$D$950,4,FALSE),"")</f>
        <v>Summerset</v>
      </c>
      <c r="H357" s="5">
        <v>7</v>
      </c>
      <c r="I357" t="str">
        <f>VLOOKUP(A357,'ESO wayshrine names'!$A$3:$B$1000,2,FALSE)</f>
        <v>Colossal Aldmeri Grotto</v>
      </c>
      <c r="J357" s="30" t="str">
        <f t="shared" si="5"/>
        <v>[368]=1011,</v>
      </c>
    </row>
    <row r="358" spans="1:10" x14ac:dyDescent="0.25">
      <c r="A358" s="12">
        <v>369</v>
      </c>
      <c r="B358" s="5">
        <v>32</v>
      </c>
      <c r="C358" s="5">
        <f>VLOOKUP(B358,'ESO map constants'!$A$3:$B$999,2,FALSE)</f>
        <v>1349</v>
      </c>
      <c r="D358" t="str">
        <f>VLOOKUP(C358,'ESO map constants'!$B$3:$C$1000,2,FALSE)</f>
        <v>Summerset</v>
      </c>
      <c r="E358" s="3">
        <f>IF(B358&lt;&gt;"",VLOOKUP(B358,'ESO map constants'!$A$3:$D$1000,4,FALSE),"")</f>
        <v>1011</v>
      </c>
      <c r="F358" s="3">
        <f>VLOOKUP(E358,'ESO zone constants'!$A$3:$B$9950,2,FALSE)</f>
        <v>616</v>
      </c>
      <c r="G358" s="3" t="str">
        <f>IF(E358&lt;&gt;"",VLOOKUP(E358,'ESO zone constants'!$A$3:$D$950,4,FALSE),"")</f>
        <v>Summerset</v>
      </c>
      <c r="H358" s="5">
        <v>1</v>
      </c>
      <c r="I358" t="str">
        <f>VLOOKUP(A358,'ESO wayshrine names'!$A$3:$B$1000,2,FALSE)</f>
        <v>Veyond Wyte Wayshrine</v>
      </c>
      <c r="J358" s="30" t="str">
        <f t="shared" si="5"/>
        <v>[369]=1011,</v>
      </c>
    </row>
    <row r="359" spans="1:10" x14ac:dyDescent="0.25">
      <c r="A359" s="12">
        <v>370</v>
      </c>
      <c r="B359" s="5">
        <v>16</v>
      </c>
      <c r="C359" s="5">
        <f>VLOOKUP(B359,'ESO map constants'!$A$3:$B$999,2,FALSE)</f>
        <v>300</v>
      </c>
      <c r="D359" t="str">
        <f>VLOOKUP(C359,'ESO map constants'!$B$3:$C$1000,2,FALSE)</f>
        <v>Greenshade</v>
      </c>
      <c r="E359" s="3">
        <f>IF(B359&lt;&gt;"",VLOOKUP(B359,'ESO map constants'!$A$3:$D$1000,4,FALSE),"")</f>
        <v>108</v>
      </c>
      <c r="F359" s="3">
        <f>VLOOKUP(E359,'ESO zone constants'!$A$3:$B$9950,2,FALSE)</f>
        <v>18</v>
      </c>
      <c r="G359" s="3" t="str">
        <f>IF(E359&lt;&gt;"",VLOOKUP(E359,'ESO zone constants'!$A$3:$D$950,4,FALSE),"")</f>
        <v>Greenshade</v>
      </c>
      <c r="H359" s="5">
        <v>6</v>
      </c>
      <c r="I359" t="str">
        <f>VLOOKUP(A359,'ESO wayshrine names'!$A$3:$B$1000,2,FALSE)</f>
        <v>Dungeon: March of Sacrifices</v>
      </c>
      <c r="J359" s="30" t="str">
        <f t="shared" si="5"/>
        <v>[370]=108,</v>
      </c>
    </row>
    <row r="360" spans="1:10" x14ac:dyDescent="0.25">
      <c r="A360" s="12">
        <v>371</v>
      </c>
      <c r="B360" s="5">
        <v>17</v>
      </c>
      <c r="C360" s="5">
        <f>VLOOKUP(B360,'ESO map constants'!$A$3:$B$999,2,FALSE)</f>
        <v>256</v>
      </c>
      <c r="D360" t="str">
        <f>VLOOKUP(C360,'ESO map constants'!$B$3:$C$1000,2,FALSE)</f>
        <v>Reaper's March</v>
      </c>
      <c r="E360" s="3">
        <f>IF(B360&lt;&gt;"",VLOOKUP(B360,'ESO map constants'!$A$3:$D$1000,4,FALSE),"")</f>
        <v>382</v>
      </c>
      <c r="F360" s="3">
        <f>VLOOKUP(E360,'ESO zone constants'!$A$3:$B$9950,2,FALSE)</f>
        <v>179</v>
      </c>
      <c r="G360" s="3" t="str">
        <f>IF(E360&lt;&gt;"",VLOOKUP(E360,'ESO zone constants'!$A$3:$D$950,4,FALSE),"")</f>
        <v>Reaper's March</v>
      </c>
      <c r="H360" s="5">
        <v>6</v>
      </c>
      <c r="I360" t="str">
        <f>VLOOKUP(A360,'ESO wayshrine names'!$A$3:$B$1000,2,FALSE)</f>
        <v>Dungeon: Moon Hunter Keep</v>
      </c>
      <c r="J360" s="30" t="str">
        <f t="shared" si="5"/>
        <v>[371]=382,</v>
      </c>
    </row>
    <row r="361" spans="1:10" x14ac:dyDescent="0.25">
      <c r="A361" s="12">
        <v>372</v>
      </c>
      <c r="B361" s="5">
        <v>12</v>
      </c>
      <c r="C361" s="5">
        <f>VLOOKUP(B361,'ESO map constants'!$A$3:$B$999,2,FALSE)</f>
        <v>125</v>
      </c>
      <c r="D361" t="str">
        <f>VLOOKUP(C361,'ESO map constants'!$B$3:$C$1000,2,FALSE)</f>
        <v>The Rift</v>
      </c>
      <c r="E361" s="3">
        <f>IF(B361&lt;&gt;"",VLOOKUP(B361,'ESO map constants'!$A$3:$D$1000,4,FALSE),"")</f>
        <v>103</v>
      </c>
      <c r="F361" s="3">
        <f>VLOOKUP(E361,'ESO zone constants'!$A$3:$B$9950,2,FALSE)</f>
        <v>16</v>
      </c>
      <c r="G361" s="3" t="str">
        <f>IF(E361&lt;&gt;"",VLOOKUP(E361,'ESO zone constants'!$A$3:$D$950,4,FALSE),"")</f>
        <v>The Rift</v>
      </c>
      <c r="H361" s="5">
        <v>7</v>
      </c>
      <c r="I361" t="str">
        <f>VLOOKUP(A361,'ESO wayshrine names'!$A$3:$B$1000,2,FALSE)</f>
        <v>Hunter's Glade</v>
      </c>
      <c r="J361" s="30" t="str">
        <f t="shared" si="5"/>
        <v>[372]=103,</v>
      </c>
    </row>
    <row r="362" spans="1:10" x14ac:dyDescent="0.25">
      <c r="A362" s="12">
        <v>373</v>
      </c>
      <c r="B362" s="5">
        <v>33</v>
      </c>
      <c r="C362" s="5">
        <f>VLOOKUP(B362,'ESO map constants'!$A$3:$B$999,2,FALSE)</f>
        <v>1429</v>
      </c>
      <c r="D362" t="str">
        <f>VLOOKUP(C362,'ESO map constants'!$B$3:$C$1000,2,FALSE)</f>
        <v>Artaeum</v>
      </c>
      <c r="E362" s="3">
        <f>IF(B362&lt;&gt;"",VLOOKUP(B362,'ESO map constants'!$A$3:$D$1000,4,FALSE),"")</f>
        <v>1027</v>
      </c>
      <c r="F362" s="3">
        <f>VLOOKUP(E362,'ESO zone constants'!$A$3:$B$9950,2,FALSE)</f>
        <v>632</v>
      </c>
      <c r="G362" s="3" t="str">
        <f>IF(E362&lt;&gt;"",VLOOKUP(E362,'ESO zone constants'!$A$3:$D$950,4,FALSE),"")</f>
        <v>Artaeum</v>
      </c>
      <c r="H362" s="5">
        <v>7</v>
      </c>
      <c r="I362" t="str">
        <f>VLOOKUP(A362,'ESO wayshrine names'!$A$3:$B$1000,2,FALSE)</f>
        <v>Grand Psijic Villa</v>
      </c>
      <c r="J362" s="30" t="str">
        <f t="shared" si="5"/>
        <v>[373]=1027,</v>
      </c>
    </row>
    <row r="363" spans="1:10" x14ac:dyDescent="0.25">
      <c r="A363" s="12">
        <v>374</v>
      </c>
      <c r="B363" s="5">
        <v>34</v>
      </c>
      <c r="C363" s="5">
        <f>VLOOKUP(B363,'ESO map constants'!$A$3:$B$999,2,FALSE)</f>
        <v>1484</v>
      </c>
      <c r="D363" t="str">
        <f>VLOOKUP(C363,'ESO map constants'!$B$3:$C$1000,2,FALSE)</f>
        <v>Murkmire</v>
      </c>
      <c r="E363" s="3">
        <f>IF(B363&lt;&gt;"",VLOOKUP(B363,'ESO map constants'!$A$3:$D$1000,4,FALSE),"")</f>
        <v>726</v>
      </c>
      <c r="F363" s="3">
        <f>VLOOKUP(E363,'ESO zone constants'!$A$3:$B$9950,2,FALSE)</f>
        <v>407</v>
      </c>
      <c r="G363" s="3" t="str">
        <f>IF(E363&lt;&gt;"",VLOOKUP(E363,'ESO zone constants'!$A$3:$D$950,4,FALSE),"")</f>
        <v>Murkmire</v>
      </c>
      <c r="H363" s="5">
        <v>1</v>
      </c>
      <c r="I363" t="str">
        <f>VLOOKUP(A363,'ESO wayshrine names'!$A$3:$B$1000,2,FALSE)</f>
        <v>Lilmoth Wayshrine</v>
      </c>
      <c r="J363" s="30" t="str">
        <f t="shared" si="5"/>
        <v>[374]=726,</v>
      </c>
    </row>
    <row r="364" spans="1:10" x14ac:dyDescent="0.25">
      <c r="A364" s="12">
        <v>375</v>
      </c>
      <c r="B364" s="5">
        <v>34</v>
      </c>
      <c r="C364" s="5">
        <f>VLOOKUP(B364,'ESO map constants'!$A$3:$B$999,2,FALSE)</f>
        <v>1484</v>
      </c>
      <c r="D364" t="str">
        <f>VLOOKUP(C364,'ESO map constants'!$B$3:$C$1000,2,FALSE)</f>
        <v>Murkmire</v>
      </c>
      <c r="E364" s="3">
        <f>IF(B364&lt;&gt;"",VLOOKUP(B364,'ESO map constants'!$A$3:$D$1000,4,FALSE),"")</f>
        <v>726</v>
      </c>
      <c r="F364" s="3">
        <f>VLOOKUP(E364,'ESO zone constants'!$A$3:$B$9950,2,FALSE)</f>
        <v>407</v>
      </c>
      <c r="G364" s="3" t="str">
        <f>IF(E364&lt;&gt;"",VLOOKUP(E364,'ESO zone constants'!$A$3:$D$950,4,FALSE),"")</f>
        <v>Murkmire</v>
      </c>
      <c r="H364" s="5">
        <v>1</v>
      </c>
      <c r="I364" t="str">
        <f>VLOOKUP(A364,'ESO wayshrine names'!$A$3:$B$1000,2,FALSE)</f>
        <v>Bright-Throat Wayshrine</v>
      </c>
      <c r="J364" s="30" t="str">
        <f t="shared" si="5"/>
        <v>[375]=726,</v>
      </c>
    </row>
    <row r="365" spans="1:10" x14ac:dyDescent="0.25">
      <c r="A365" s="12">
        <v>376</v>
      </c>
      <c r="B365" s="5">
        <v>34</v>
      </c>
      <c r="C365" s="5">
        <f>VLOOKUP(B365,'ESO map constants'!$A$3:$B$999,2,FALSE)</f>
        <v>1484</v>
      </c>
      <c r="D365" t="str">
        <f>VLOOKUP(C365,'ESO map constants'!$B$3:$C$1000,2,FALSE)</f>
        <v>Murkmire</v>
      </c>
      <c r="E365" s="3">
        <f>IF(B365&lt;&gt;"",VLOOKUP(B365,'ESO map constants'!$A$3:$D$1000,4,FALSE),"")</f>
        <v>726</v>
      </c>
      <c r="F365" s="3">
        <f>VLOOKUP(E365,'ESO zone constants'!$A$3:$B$9950,2,FALSE)</f>
        <v>407</v>
      </c>
      <c r="G365" s="3" t="str">
        <f>IF(E365&lt;&gt;"",VLOOKUP(E365,'ESO zone constants'!$A$3:$D$950,4,FALSE),"")</f>
        <v>Murkmire</v>
      </c>
      <c r="H365" s="5">
        <v>1</v>
      </c>
      <c r="I365" t="str">
        <f>VLOOKUP(A365,'ESO wayshrine names'!$A$3:$B$1000,2,FALSE)</f>
        <v>Dead-Water Wayshrine</v>
      </c>
      <c r="J365" s="30" t="str">
        <f t="shared" si="5"/>
        <v>[376]=726,</v>
      </c>
    </row>
    <row r="366" spans="1:10" x14ac:dyDescent="0.25">
      <c r="A366" s="12">
        <v>377</v>
      </c>
      <c r="B366" s="5">
        <v>34</v>
      </c>
      <c r="C366" s="5">
        <f>VLOOKUP(B366,'ESO map constants'!$A$3:$B$999,2,FALSE)</f>
        <v>1484</v>
      </c>
      <c r="D366" t="str">
        <f>VLOOKUP(C366,'ESO map constants'!$B$3:$C$1000,2,FALSE)</f>
        <v>Murkmire</v>
      </c>
      <c r="E366" s="3">
        <f>IF(B366&lt;&gt;"",VLOOKUP(B366,'ESO map constants'!$A$3:$D$1000,4,FALSE),"")</f>
        <v>726</v>
      </c>
      <c r="F366" s="3">
        <f>VLOOKUP(E366,'ESO zone constants'!$A$3:$B$9950,2,FALSE)</f>
        <v>407</v>
      </c>
      <c r="G366" s="3" t="str">
        <f>IF(E366&lt;&gt;"",VLOOKUP(E366,'ESO zone constants'!$A$3:$D$950,4,FALSE),"")</f>
        <v>Murkmire</v>
      </c>
      <c r="H366" s="5">
        <v>1</v>
      </c>
      <c r="I366" t="str">
        <f>VLOOKUP(A366,'ESO wayshrine names'!$A$3:$B$1000,2,FALSE)</f>
        <v>Root-Whisper Wayshrine</v>
      </c>
      <c r="J366" s="30" t="str">
        <f t="shared" si="5"/>
        <v>[377]=726,</v>
      </c>
    </row>
    <row r="367" spans="1:10" x14ac:dyDescent="0.25">
      <c r="A367" s="12">
        <v>378</v>
      </c>
      <c r="B367" s="5">
        <v>34</v>
      </c>
      <c r="C367" s="5">
        <f>VLOOKUP(B367,'ESO map constants'!$A$3:$B$999,2,FALSE)</f>
        <v>1484</v>
      </c>
      <c r="D367" t="str">
        <f>VLOOKUP(C367,'ESO map constants'!$B$3:$C$1000,2,FALSE)</f>
        <v>Murkmire</v>
      </c>
      <c r="E367" s="3">
        <f>IF(B367&lt;&gt;"",VLOOKUP(B367,'ESO map constants'!$A$3:$D$1000,4,FALSE),"")</f>
        <v>726</v>
      </c>
      <c r="F367" s="3">
        <f>VLOOKUP(E367,'ESO zone constants'!$A$3:$B$9950,2,FALSE)</f>
        <v>407</v>
      </c>
      <c r="G367" s="3" t="str">
        <f>IF(E367&lt;&gt;"",VLOOKUP(E367,'ESO zone constants'!$A$3:$D$950,4,FALSE),"")</f>
        <v>Murkmire</v>
      </c>
      <c r="H367" s="5">
        <v>6</v>
      </c>
      <c r="I367" t="str">
        <f>VLOOKUP(A367,'ESO wayshrine names'!$A$3:$B$1000,2,FALSE)</f>
        <v>Blackrose Prison</v>
      </c>
      <c r="J367" s="30" t="str">
        <f t="shared" si="5"/>
        <v>[378]=726,</v>
      </c>
    </row>
    <row r="368" spans="1:10" x14ac:dyDescent="0.25">
      <c r="A368" s="12">
        <v>379</v>
      </c>
      <c r="B368" s="5">
        <v>34</v>
      </c>
      <c r="C368" s="5">
        <f>VLOOKUP(B368,'ESO map constants'!$A$3:$B$999,2,FALSE)</f>
        <v>1484</v>
      </c>
      <c r="D368" t="str">
        <f>VLOOKUP(C368,'ESO map constants'!$B$3:$C$1000,2,FALSE)</f>
        <v>Murkmire</v>
      </c>
      <c r="E368" s="3">
        <f>IF(B368&lt;&gt;"",VLOOKUP(B368,'ESO map constants'!$A$3:$D$1000,4,FALSE),"")</f>
        <v>726</v>
      </c>
      <c r="F368" s="3">
        <f>VLOOKUP(E368,'ESO zone constants'!$A$3:$B$9950,2,FALSE)</f>
        <v>407</v>
      </c>
      <c r="G368" s="3" t="str">
        <f>IF(E368&lt;&gt;"",VLOOKUP(E368,'ESO zone constants'!$A$3:$D$950,4,FALSE),"")</f>
        <v>Murkmire</v>
      </c>
      <c r="H368" s="5">
        <v>1</v>
      </c>
      <c r="I368" t="str">
        <f>VLOOKUP(A368,'ESO wayshrine names'!$A$3:$B$1000,2,FALSE)</f>
        <v>Blackrose Prison Wayshrine</v>
      </c>
      <c r="J368" s="30" t="str">
        <f t="shared" si="5"/>
        <v>[379]=726,</v>
      </c>
    </row>
    <row r="369" spans="1:10" x14ac:dyDescent="0.25">
      <c r="A369" s="12">
        <v>380</v>
      </c>
      <c r="B369" s="5">
        <v>13</v>
      </c>
      <c r="C369" s="5">
        <f>VLOOKUP(B369,'ESO map constants'!$A$3:$B$999,2,FALSE)</f>
        <v>61</v>
      </c>
      <c r="D369" t="str">
        <f>VLOOKUP(C369,'ESO map constants'!$B$3:$C$1000,2,FALSE)</f>
        <v>Eastmarch</v>
      </c>
      <c r="E369" s="3">
        <f>IF(B369&lt;&gt;"",VLOOKUP(B369,'ESO map constants'!$A$3:$D$1000,4,FALSE),"")</f>
        <v>101</v>
      </c>
      <c r="F369" s="3">
        <f>VLOOKUP(E369,'ESO zone constants'!$A$3:$B$9950,2,FALSE)</f>
        <v>15</v>
      </c>
      <c r="G369" s="3" t="str">
        <f>IF(E369&lt;&gt;"",VLOOKUP(E369,'ESO zone constants'!$A$3:$D$950,4,FALSE),"")</f>
        <v>Eastmarch</v>
      </c>
      <c r="H369" s="5">
        <v>7</v>
      </c>
      <c r="I369" t="str">
        <f>VLOOKUP(A369,'ESO wayshrine names'!$A$3:$B$1000,2,FALSE)</f>
        <v>Enchanted Snow Globe Home</v>
      </c>
      <c r="J369" s="30" t="str">
        <f t="shared" si="5"/>
        <v>[380]=101,</v>
      </c>
    </row>
    <row r="370" spans="1:10" x14ac:dyDescent="0.25">
      <c r="A370" s="12">
        <v>381</v>
      </c>
      <c r="B370" s="5">
        <v>36</v>
      </c>
      <c r="C370" s="5">
        <v>1555</v>
      </c>
      <c r="D370" t="str">
        <f>VLOOKUP(C370,'ESO map constants'!$B$3:$C$1000,2,FALSE)</f>
        <v>Northern Elsweyr</v>
      </c>
      <c r="E370" s="3">
        <f>IF(B370&lt;&gt;"",VLOOKUP(B370,'ESO map constants'!$A$3:$D$1000,4,FALSE),"")</f>
        <v>1086</v>
      </c>
      <c r="F370" s="3">
        <f>VLOOKUP(E370,'ESO zone constants'!$A$3:$B$9950,2,FALSE)</f>
        <v>681</v>
      </c>
      <c r="G370" s="3" t="str">
        <f>IF(E370&lt;&gt;"",VLOOKUP(E370,'ESO zone constants'!$A$3:$D$950,4,FALSE),"")</f>
        <v>Northern Elsweyr</v>
      </c>
      <c r="H370" s="5">
        <v>1</v>
      </c>
      <c r="I370" t="str">
        <f>VLOOKUP(A370,'ESO wayshrine names'!$A$3:$B$1000,2,FALSE)</f>
        <v>Riverhold Wayshrine</v>
      </c>
      <c r="J370" s="30" t="str">
        <f t="shared" si="5"/>
        <v>[381]=1086,</v>
      </c>
    </row>
    <row r="371" spans="1:10" x14ac:dyDescent="0.25">
      <c r="A371" s="12">
        <v>382</v>
      </c>
      <c r="B371" s="5">
        <v>36</v>
      </c>
      <c r="C371" s="5">
        <v>1555</v>
      </c>
      <c r="D371" t="str">
        <f>VLOOKUP(C371,'ESO map constants'!$B$3:$C$1000,2,FALSE)</f>
        <v>Northern Elsweyr</v>
      </c>
      <c r="E371" s="3">
        <f>IF(B371&lt;&gt;"",VLOOKUP(B371,'ESO map constants'!$A$3:$D$1000,4,FALSE),"")</f>
        <v>1086</v>
      </c>
      <c r="F371" s="3">
        <f>VLOOKUP(E371,'ESO zone constants'!$A$3:$B$9950,2,FALSE)</f>
        <v>681</v>
      </c>
      <c r="G371" s="3" t="str">
        <f>IF(E371&lt;&gt;"",VLOOKUP(E371,'ESO zone constants'!$A$3:$D$950,4,FALSE),"")</f>
        <v>Northern Elsweyr</v>
      </c>
      <c r="H371" s="5">
        <v>1</v>
      </c>
      <c r="I371" t="str">
        <f>VLOOKUP(A371,'ESO wayshrine names'!$A$3:$B$1000,2,FALSE)</f>
        <v>Rimmen Wayshrine</v>
      </c>
      <c r="J371" s="30" t="str">
        <f t="shared" si="5"/>
        <v>[382]=1086,</v>
      </c>
    </row>
    <row r="372" spans="1:10" x14ac:dyDescent="0.25">
      <c r="A372" s="12">
        <v>383</v>
      </c>
      <c r="B372" s="5">
        <v>36</v>
      </c>
      <c r="C372" s="5">
        <v>1555</v>
      </c>
      <c r="D372" t="str">
        <f>VLOOKUP(C372,'ESO map constants'!$B$3:$C$1000,2,FALSE)</f>
        <v>Northern Elsweyr</v>
      </c>
      <c r="E372" s="3">
        <f>IF(B372&lt;&gt;"",VLOOKUP(B372,'ESO map constants'!$A$3:$D$1000,4,FALSE),"")</f>
        <v>1086</v>
      </c>
      <c r="F372" s="3">
        <f>VLOOKUP(E372,'ESO zone constants'!$A$3:$B$9950,2,FALSE)</f>
        <v>681</v>
      </c>
      <c r="G372" s="3" t="str">
        <f>IF(E372&lt;&gt;"",VLOOKUP(E372,'ESO zone constants'!$A$3:$D$950,4,FALSE),"")</f>
        <v>Northern Elsweyr</v>
      </c>
      <c r="H372" s="5">
        <v>1</v>
      </c>
      <c r="I372" t="str">
        <f>VLOOKUP(A372,'ESO wayshrine names'!$A$3:$B$1000,2,FALSE)</f>
        <v>The Stitches Wayshrine</v>
      </c>
      <c r="J372" s="30" t="str">
        <f t="shared" si="5"/>
        <v>[383]=1086,</v>
      </c>
    </row>
    <row r="373" spans="1:10" x14ac:dyDescent="0.25">
      <c r="A373" s="12">
        <v>384</v>
      </c>
      <c r="B373" s="5">
        <v>36</v>
      </c>
      <c r="C373" s="5">
        <v>1555</v>
      </c>
      <c r="D373" t="str">
        <f>VLOOKUP(C373,'ESO map constants'!$B$3:$C$1000,2,FALSE)</f>
        <v>Northern Elsweyr</v>
      </c>
      <c r="E373" s="3">
        <f>IF(B373&lt;&gt;"",VLOOKUP(B373,'ESO map constants'!$A$3:$D$1000,4,FALSE),"")</f>
        <v>1086</v>
      </c>
      <c r="F373" s="3">
        <f>VLOOKUP(E373,'ESO zone constants'!$A$3:$B$9950,2,FALSE)</f>
        <v>681</v>
      </c>
      <c r="G373" s="3" t="str">
        <f>IF(E373&lt;&gt;"",VLOOKUP(E373,'ESO zone constants'!$A$3:$D$950,4,FALSE),"")</f>
        <v>Northern Elsweyr</v>
      </c>
      <c r="H373" s="5">
        <v>1</v>
      </c>
      <c r="I373" t="str">
        <f>VLOOKUP(A373,'ESO wayshrine names'!$A$3:$B$1000,2,FALSE)</f>
        <v>Tenmar Temple Wayshrine</v>
      </c>
      <c r="J373" s="30" t="str">
        <f t="shared" si="5"/>
        <v>[384]=1086,</v>
      </c>
    </row>
    <row r="374" spans="1:10" x14ac:dyDescent="0.25">
      <c r="A374" s="12">
        <v>386</v>
      </c>
      <c r="B374" s="5">
        <v>36</v>
      </c>
      <c r="C374" s="5">
        <v>1555</v>
      </c>
      <c r="D374" t="str">
        <f>VLOOKUP(C374,'ESO map constants'!$B$3:$C$1000,2,FALSE)</f>
        <v>Northern Elsweyr</v>
      </c>
      <c r="E374" s="3">
        <f>IF(B374&lt;&gt;"",VLOOKUP(B374,'ESO map constants'!$A$3:$D$1000,4,FALSE),"")</f>
        <v>1086</v>
      </c>
      <c r="F374" s="3">
        <f>VLOOKUP(E374,'ESO zone constants'!$A$3:$B$9950,2,FALSE)</f>
        <v>681</v>
      </c>
      <c r="G374" s="3" t="str">
        <f>IF(E374&lt;&gt;"",VLOOKUP(E374,'ESO zone constants'!$A$3:$D$950,4,FALSE),"")</f>
        <v>Northern Elsweyr</v>
      </c>
      <c r="H374" s="5">
        <v>1</v>
      </c>
      <c r="I374" t="str">
        <f>VLOOKUP(A374,'ESO wayshrine names'!$A$3:$B$1000,2,FALSE)</f>
        <v>Scar's End Wayshrine</v>
      </c>
      <c r="J374" s="30" t="str">
        <f t="shared" si="5"/>
        <v>[386]=1086,</v>
      </c>
    </row>
    <row r="375" spans="1:10" x14ac:dyDescent="0.25">
      <c r="A375" s="12">
        <v>387</v>
      </c>
      <c r="B375" s="5">
        <v>36</v>
      </c>
      <c r="C375" s="5">
        <v>1555</v>
      </c>
      <c r="D375" t="str">
        <f>VLOOKUP(C375,'ESO map constants'!$B$3:$C$1000,2,FALSE)</f>
        <v>Northern Elsweyr</v>
      </c>
      <c r="E375" s="3">
        <f>IF(B375&lt;&gt;"",VLOOKUP(B375,'ESO map constants'!$A$3:$D$1000,4,FALSE),"")</f>
        <v>1086</v>
      </c>
      <c r="F375" s="3">
        <f>VLOOKUP(E375,'ESO zone constants'!$A$3:$B$9950,2,FALSE)</f>
        <v>681</v>
      </c>
      <c r="G375" s="3" t="str">
        <f>IF(E375&lt;&gt;"",VLOOKUP(E375,'ESO zone constants'!$A$3:$D$950,4,FALSE),"")</f>
        <v>Northern Elsweyr</v>
      </c>
      <c r="H375" s="5">
        <v>1</v>
      </c>
      <c r="I375" t="str">
        <f>VLOOKUP(A375,'ESO wayshrine names'!$A$3:$B$1000,2,FALSE)</f>
        <v>Hakoshae Wayshrine</v>
      </c>
      <c r="J375" s="30" t="str">
        <f t="shared" si="5"/>
        <v>[387]=1086,</v>
      </c>
    </row>
    <row r="376" spans="1:10" x14ac:dyDescent="0.25">
      <c r="A376" s="12">
        <v>388</v>
      </c>
      <c r="B376" s="5">
        <v>34</v>
      </c>
      <c r="C376" s="5">
        <f>VLOOKUP(B376,'ESO map constants'!$A$3:$B$999,2,FALSE)</f>
        <v>1484</v>
      </c>
      <c r="D376" t="str">
        <f>VLOOKUP(C376,'ESO map constants'!$B$3:$C$1000,2,FALSE)</f>
        <v>Murkmire</v>
      </c>
      <c r="E376" s="3">
        <f>IF(B376&lt;&gt;"",VLOOKUP(B376,'ESO map constants'!$A$3:$D$1000,4,FALSE),"")</f>
        <v>726</v>
      </c>
      <c r="F376" s="3">
        <f>VLOOKUP(E376,'ESO zone constants'!$A$3:$B$9950,2,FALSE)</f>
        <v>407</v>
      </c>
      <c r="G376" s="3" t="str">
        <f>IF(E376&lt;&gt;"",VLOOKUP(E376,'ESO zone constants'!$A$3:$D$950,4,FALSE),"")</f>
        <v>Murkmire</v>
      </c>
      <c r="H376" s="5">
        <v>7</v>
      </c>
      <c r="I376" t="str">
        <f>VLOOKUP(A376,'ESO wayshrine names'!$A$3:$B$1000,2,FALSE)</f>
        <v>Lakemire Xanmeer Manor</v>
      </c>
      <c r="J376" s="30" t="str">
        <f t="shared" si="5"/>
        <v>[388]=726,</v>
      </c>
    </row>
    <row r="377" spans="1:10" x14ac:dyDescent="0.25">
      <c r="A377" s="12">
        <v>389</v>
      </c>
      <c r="B377" s="5">
        <v>13</v>
      </c>
      <c r="C377" s="5">
        <f>VLOOKUP(B377,'ESO map constants'!$A$3:$B$999,2,FALSE)</f>
        <v>61</v>
      </c>
      <c r="D377" t="str">
        <f>VLOOKUP(C377,'ESO map constants'!$B$3:$C$1000,2,FALSE)</f>
        <v>Eastmarch</v>
      </c>
      <c r="E377" s="3">
        <f>IF(B377&lt;&gt;"",VLOOKUP(B377,'ESO map constants'!$A$3:$D$1000,4,FALSE),"")</f>
        <v>101</v>
      </c>
      <c r="F377" s="3">
        <f>VLOOKUP(E377,'ESO zone constants'!$A$3:$B$9950,2,FALSE)</f>
        <v>15</v>
      </c>
      <c r="G377" s="3" t="str">
        <f>IF(E377&lt;&gt;"",VLOOKUP(E377,'ESO zone constants'!$A$3:$D$950,4,FALSE),"")</f>
        <v>Eastmarch</v>
      </c>
      <c r="H377" s="5">
        <v>6</v>
      </c>
      <c r="I377" t="str">
        <f>VLOOKUP(A377,'ESO wayshrine names'!$A$3:$B$1000,2,FALSE)</f>
        <v>Dungeon: Frostvault</v>
      </c>
      <c r="J377" s="30" t="str">
        <f t="shared" si="5"/>
        <v>[389]=101,</v>
      </c>
    </row>
    <row r="378" spans="1:10" x14ac:dyDescent="0.25">
      <c r="A378" s="12">
        <v>390</v>
      </c>
      <c r="B378" s="5">
        <v>29</v>
      </c>
      <c r="C378" s="5">
        <f>VLOOKUP(B378,'ESO map constants'!$A$3:$B$999,2,FALSE)</f>
        <v>1006</v>
      </c>
      <c r="D378" t="str">
        <f>VLOOKUP(C378,'ESO map constants'!$B$3:$C$1000,2,FALSE)</f>
        <v>Gold Coast</v>
      </c>
      <c r="E378" s="3">
        <f>IF(B378&lt;&gt;"",VLOOKUP(B378,'ESO map constants'!$A$3:$D$1000,4,FALSE),"")</f>
        <v>823</v>
      </c>
      <c r="F378" s="3">
        <f>VLOOKUP(E378,'ESO zone constants'!$A$3:$B$9950,2,FALSE)</f>
        <v>448</v>
      </c>
      <c r="G378" s="3" t="str">
        <f>IF(E378&lt;&gt;"",VLOOKUP(E378,'ESO zone constants'!$A$3:$D$950,4,FALSE),"")</f>
        <v>Gold Coast</v>
      </c>
      <c r="H378" s="5">
        <v>6</v>
      </c>
      <c r="I378" t="str">
        <f>VLOOKUP(A378,'ESO wayshrine names'!$A$3:$B$1000,2,FALSE)</f>
        <v>Dungeon: Depths of Malatar</v>
      </c>
      <c r="J378" s="30" t="str">
        <f t="shared" si="5"/>
        <v>[390]=823,</v>
      </c>
    </row>
    <row r="379" spans="1:10" x14ac:dyDescent="0.25">
      <c r="A379" s="12">
        <v>391</v>
      </c>
      <c r="B379" s="5">
        <v>36</v>
      </c>
      <c r="C379" s="5">
        <v>1555</v>
      </c>
      <c r="D379" t="str">
        <f>VLOOKUP(C379,'ESO map constants'!$B$3:$C$1000,2,FALSE)</f>
        <v>Northern Elsweyr</v>
      </c>
      <c r="E379" s="3">
        <f>IF(B379&lt;&gt;"",VLOOKUP(B379,'ESO map constants'!$A$3:$D$1000,4,FALSE),"")</f>
        <v>1086</v>
      </c>
      <c r="F379" s="3">
        <f>VLOOKUP(E379,'ESO zone constants'!$A$3:$B$9950,2,FALSE)</f>
        <v>681</v>
      </c>
      <c r="G379" s="3" t="str">
        <f>IF(E379&lt;&gt;"",VLOOKUP(E379,'ESO zone constants'!$A$3:$D$950,4,FALSE),"")</f>
        <v>Northern Elsweyr</v>
      </c>
      <c r="H379" s="5">
        <v>6</v>
      </c>
      <c r="I379" t="str">
        <f>VLOOKUP(A379,'ESO wayshrine names'!$A$3:$B$1000,2,FALSE)</f>
        <v>Dungeon: Moongrave Fane</v>
      </c>
      <c r="J379" s="30" t="str">
        <f t="shared" si="5"/>
        <v>[391]=1086,</v>
      </c>
    </row>
    <row r="380" spans="1:10" x14ac:dyDescent="0.25">
      <c r="A380" s="12">
        <v>392</v>
      </c>
      <c r="B380" s="5">
        <v>13</v>
      </c>
      <c r="C380" s="5">
        <f>VLOOKUP(B380,'ESO map constants'!$A$3:$B$999,2,FALSE)</f>
        <v>61</v>
      </c>
      <c r="D380" t="str">
        <f>VLOOKUP(C380,'ESO map constants'!$B$3:$C$1000,2,FALSE)</f>
        <v>Eastmarch</v>
      </c>
      <c r="E380" s="3">
        <f>IF(B380&lt;&gt;"",VLOOKUP(B380,'ESO map constants'!$A$3:$D$1000,4,FALSE),"")</f>
        <v>101</v>
      </c>
      <c r="F380" s="3">
        <f>VLOOKUP(E380,'ESO zone constants'!$A$3:$B$9950,2,FALSE)</f>
        <v>15</v>
      </c>
      <c r="G380" s="3" t="str">
        <f>IF(E380&lt;&gt;"",VLOOKUP(E380,'ESO zone constants'!$A$3:$D$950,4,FALSE),"")</f>
        <v>Eastmarch</v>
      </c>
      <c r="H380" s="5">
        <v>7</v>
      </c>
      <c r="I380" t="str">
        <f>VLOOKUP(A380,'ESO wayshrine names'!$A$3:$B$1000,2,FALSE)</f>
        <v>Frostvault Chasm</v>
      </c>
      <c r="J380" s="30" t="str">
        <f t="shared" si="5"/>
        <v>[392]=101,</v>
      </c>
    </row>
    <row r="381" spans="1:10" x14ac:dyDescent="0.25">
      <c r="A381" s="12">
        <v>395</v>
      </c>
      <c r="B381" s="5">
        <v>25</v>
      </c>
      <c r="C381" s="5">
        <f>VLOOKUP(B381,'ESO map constants'!$A$3:$B$999,2,FALSE)</f>
        <v>1126</v>
      </c>
      <c r="D381" t="str">
        <f>VLOOKUP(C381,'ESO map constants'!$B$3:$C$1000,2,FALSE)</f>
        <v>Craglorn</v>
      </c>
      <c r="E381" s="3">
        <f>IF(B381&lt;&gt;"",VLOOKUP(B381,'ESO map constants'!$A$3:$D$1000,4,FALSE),"")</f>
        <v>888</v>
      </c>
      <c r="F381" s="3">
        <f>VLOOKUP(E381,'ESO zone constants'!$A$3:$B$9950,2,FALSE)</f>
        <v>500</v>
      </c>
      <c r="G381" s="3" t="str">
        <f>IF(E381&lt;&gt;"",VLOOKUP(E381,'ESO zone constants'!$A$3:$D$950,4,FALSE),"")</f>
        <v>Craglorn</v>
      </c>
      <c r="H381" s="5">
        <v>7</v>
      </c>
      <c r="I381" t="str">
        <f>VLOOKUP(A381,'ESO wayshrine names'!$A$3:$B$1000,2,FALSE)</f>
        <v>Elinhir Private Arena</v>
      </c>
      <c r="J381" s="30" t="str">
        <f t="shared" si="5"/>
        <v>[395]=888,</v>
      </c>
    </row>
    <row r="382" spans="1:10" x14ac:dyDescent="0.25">
      <c r="A382" s="12">
        <v>396</v>
      </c>
      <c r="B382" s="5">
        <v>36</v>
      </c>
      <c r="C382" s="5">
        <v>1555</v>
      </c>
      <c r="D382" t="str">
        <f>VLOOKUP(C382,'ESO map constants'!$B$3:$C$1000,2,FALSE)</f>
        <v>Northern Elsweyr</v>
      </c>
      <c r="E382" s="3">
        <f>IF(B382&lt;&gt;"",VLOOKUP(B382,'ESO map constants'!$A$3:$D$1000,4,FALSE),"")</f>
        <v>1086</v>
      </c>
      <c r="F382" s="3">
        <f>VLOOKUP(E382,'ESO zone constants'!$A$3:$B$9950,2,FALSE)</f>
        <v>681</v>
      </c>
      <c r="G382" s="3" t="str">
        <f>IF(E382&lt;&gt;"",VLOOKUP(E382,'ESO zone constants'!$A$3:$D$950,4,FALSE),"")</f>
        <v>Northern Elsweyr</v>
      </c>
      <c r="H382" s="5">
        <v>7</v>
      </c>
      <c r="I382" t="str">
        <f>VLOOKUP(A382,'ESO wayshrine names'!$A$3:$B$1000,2,FALSE)</f>
        <v>Sugar Bowl Suite</v>
      </c>
      <c r="J382" s="30" t="str">
        <f t="shared" si="5"/>
        <v>[396]=1086,</v>
      </c>
    </row>
    <row r="383" spans="1:10" x14ac:dyDescent="0.25">
      <c r="A383" s="12">
        <v>397</v>
      </c>
      <c r="B383" s="5">
        <v>36</v>
      </c>
      <c r="C383" s="5">
        <v>1555</v>
      </c>
      <c r="D383" t="str">
        <f>VLOOKUP(C383,'ESO map constants'!$B$3:$C$1000,2,FALSE)</f>
        <v>Northern Elsweyr</v>
      </c>
      <c r="E383" s="3">
        <f>IF(B383&lt;&gt;"",VLOOKUP(B383,'ESO map constants'!$A$3:$D$1000,4,FALSE),"")</f>
        <v>1086</v>
      </c>
      <c r="F383" s="3">
        <f>VLOOKUP(E383,'ESO zone constants'!$A$3:$B$9950,2,FALSE)</f>
        <v>681</v>
      </c>
      <c r="G383" s="3" t="str">
        <f>IF(E383&lt;&gt;"",VLOOKUP(E383,'ESO zone constants'!$A$3:$D$950,4,FALSE),"")</f>
        <v>Northern Elsweyr</v>
      </c>
      <c r="H383" s="5">
        <v>1</v>
      </c>
      <c r="I383" t="str">
        <f>VLOOKUP(A383,'ESO wayshrine names'!$A$3:$B$1000,2,FALSE)</f>
        <v>Star Haven Wayshrine</v>
      </c>
      <c r="J383" s="30" t="str">
        <f t="shared" si="5"/>
        <v>[397]=1086,</v>
      </c>
    </row>
    <row r="384" spans="1:10" x14ac:dyDescent="0.25">
      <c r="A384" s="12">
        <v>399</v>
      </c>
      <c r="B384" s="5">
        <v>36</v>
      </c>
      <c r="C384" s="5">
        <v>1555</v>
      </c>
      <c r="D384" t="str">
        <f>VLOOKUP(C384,'ESO map constants'!$B$3:$C$1000,2,FALSE)</f>
        <v>Northern Elsweyr</v>
      </c>
      <c r="E384" s="3">
        <f>IF(B384&lt;&gt;"",VLOOKUP(B384,'ESO map constants'!$A$3:$D$1000,4,FALSE),"")</f>
        <v>1086</v>
      </c>
      <c r="F384" s="3">
        <f>VLOOKUP(E384,'ESO zone constants'!$A$3:$B$9950,2,FALSE)</f>
        <v>681</v>
      </c>
      <c r="G384" s="3" t="str">
        <f>IF(E384&lt;&gt;"",VLOOKUP(E384,'ESO zone constants'!$A$3:$D$950,4,FALSE),"")</f>
        <v>Northern Elsweyr</v>
      </c>
      <c r="H384" s="5">
        <v>3</v>
      </c>
      <c r="I384" t="str">
        <f>VLOOKUP(A384,'ESO wayshrine names'!$A$3:$B$1000,2,FALSE)</f>
        <v>Trial: Sunspire</v>
      </c>
      <c r="J384" s="30" t="str">
        <f t="shared" si="5"/>
        <v>[399]=1086,</v>
      </c>
    </row>
    <row r="385" spans="1:10" x14ac:dyDescent="0.25">
      <c r="A385" s="12">
        <v>400</v>
      </c>
      <c r="B385" s="5">
        <v>36</v>
      </c>
      <c r="C385" s="5">
        <v>1555</v>
      </c>
      <c r="D385" t="str">
        <f>VLOOKUP(C385,'ESO map constants'!$B$3:$C$1000,2,FALSE)</f>
        <v>Northern Elsweyr</v>
      </c>
      <c r="E385" s="3">
        <f>IF(B385&lt;&gt;"",VLOOKUP(B385,'ESO map constants'!$A$3:$D$1000,4,FALSE),"")</f>
        <v>1086</v>
      </c>
      <c r="F385" s="3">
        <f>VLOOKUP(E385,'ESO zone constants'!$A$3:$B$9950,2,FALSE)</f>
        <v>681</v>
      </c>
      <c r="G385" s="3" t="str">
        <f>IF(E385&lt;&gt;"",VLOOKUP(E385,'ESO zone constants'!$A$3:$D$950,4,FALSE),"")</f>
        <v>Northern Elsweyr</v>
      </c>
      <c r="H385" s="5">
        <v>7</v>
      </c>
      <c r="I385" t="str">
        <f>VLOOKUP(A385,'ESO wayshrine names'!$A$3:$B$1000,2,FALSE)</f>
        <v>Hall of the Lunar Champion</v>
      </c>
      <c r="J385" s="30" t="str">
        <f t="shared" si="5"/>
        <v>[400]=1086,</v>
      </c>
    </row>
    <row r="386" spans="1:10" x14ac:dyDescent="0.25">
      <c r="A386" s="12">
        <v>401</v>
      </c>
      <c r="B386" s="5">
        <v>36</v>
      </c>
      <c r="C386" s="5">
        <v>1555</v>
      </c>
      <c r="D386" t="str">
        <f>VLOOKUP(C386,'ESO map constants'!$B$3:$C$1000,2,FALSE)</f>
        <v>Northern Elsweyr</v>
      </c>
      <c r="E386" s="3">
        <f>IF(B386&lt;&gt;"",VLOOKUP(B386,'ESO map constants'!$A$3:$D$1000,4,FALSE),"")</f>
        <v>1086</v>
      </c>
      <c r="F386" s="3">
        <f>VLOOKUP(E386,'ESO zone constants'!$A$3:$B$9950,2,FALSE)</f>
        <v>681</v>
      </c>
      <c r="G386" s="3" t="str">
        <f>IF(E386&lt;&gt;"",VLOOKUP(E386,'ESO zone constants'!$A$3:$D$950,4,FALSE),"")</f>
        <v>Northern Elsweyr</v>
      </c>
      <c r="H386" s="5">
        <v>7</v>
      </c>
      <c r="I386" t="str">
        <f>VLOOKUP(A386,'ESO wayshrine names'!$A$3:$B$1000,2,FALSE)</f>
        <v>Jode's Embrace</v>
      </c>
      <c r="J386" s="30" t="str">
        <f t="shared" si="5"/>
        <v>[401]=1086,</v>
      </c>
    </row>
    <row r="387" spans="1:10" x14ac:dyDescent="0.25">
      <c r="A387" s="12">
        <v>402</v>
      </c>
      <c r="B387" s="5">
        <v>37</v>
      </c>
      <c r="C387" s="5">
        <v>1654</v>
      </c>
      <c r="D387" t="str">
        <f>VLOOKUP(C387,'ESO map constants'!$B$3:$C$1000,2,FALSE)</f>
        <v>Southern Elsweyr</v>
      </c>
      <c r="E387" s="3">
        <f>IF(B387&lt;&gt;"",VLOOKUP(B387,'ESO map constants'!$A$3:$D$1000,4,FALSE),"")</f>
        <v>1133</v>
      </c>
      <c r="F387" s="3">
        <f>VLOOKUP(E387,'ESO zone constants'!$A$3:$B$9950,2,FALSE)</f>
        <v>720</v>
      </c>
      <c r="G387" s="3" t="str">
        <f>IF(E387&lt;&gt;"",VLOOKUP(E387,'ESO zone constants'!$A$3:$D$950,4,FALSE),"")</f>
        <v>Southern Elsweyr</v>
      </c>
      <c r="H387" s="5">
        <v>1</v>
      </c>
      <c r="I387" t="str">
        <f>VLOOKUP(A387,'ESO wayshrine names'!$A$3:$B$1000,2,FALSE)</f>
        <v>Senchal Wayshrine</v>
      </c>
      <c r="J387" s="30" t="str">
        <f t="shared" ref="J387:J441" si="6">IF(A387&lt;&gt;"",IF(E387&lt;&gt;"",IF(OR(ISNA(A387),ISNA(E387)),"","["&amp;A387&amp;"]="&amp;E387&amp;","),""),"")</f>
        <v>[402]=1133,</v>
      </c>
    </row>
    <row r="388" spans="1:10" x14ac:dyDescent="0.25">
      <c r="A388" s="12">
        <v>403</v>
      </c>
      <c r="B388" s="5">
        <v>37</v>
      </c>
      <c r="C388" s="5">
        <v>1654</v>
      </c>
      <c r="D388" t="str">
        <f>VLOOKUP(C388,'ESO map constants'!$B$3:$C$1000,2,FALSE)</f>
        <v>Southern Elsweyr</v>
      </c>
      <c r="E388" s="3">
        <f>IF(B388&lt;&gt;"",VLOOKUP(B388,'ESO map constants'!$A$3:$D$1000,4,FALSE),"")</f>
        <v>1133</v>
      </c>
      <c r="F388" s="3">
        <f>VLOOKUP(E388,'ESO zone constants'!$A$3:$B$9950,2,FALSE)</f>
        <v>720</v>
      </c>
      <c r="G388" s="3" t="str">
        <f>IF(E388&lt;&gt;"",VLOOKUP(E388,'ESO zone constants'!$A$3:$D$950,4,FALSE),"")</f>
        <v>Southern Elsweyr</v>
      </c>
      <c r="H388" s="5">
        <v>1</v>
      </c>
      <c r="I388" t="str">
        <f>VLOOKUP(A388,'ESO wayshrine names'!$A$3:$B$1000,2,FALSE)</f>
        <v>South Guard Ruins Wayshrine</v>
      </c>
      <c r="J388" s="30" t="str">
        <f t="shared" si="6"/>
        <v>[403]=1133,</v>
      </c>
    </row>
    <row r="389" spans="1:10" x14ac:dyDescent="0.25">
      <c r="A389" s="12">
        <v>404</v>
      </c>
      <c r="B389" s="5">
        <v>37</v>
      </c>
      <c r="C389" s="5">
        <v>1654</v>
      </c>
      <c r="D389" t="str">
        <f>VLOOKUP(C389,'ESO map constants'!$B$3:$C$1000,2,FALSE)</f>
        <v>Southern Elsweyr</v>
      </c>
      <c r="E389" s="3">
        <f>IF(B389&lt;&gt;"",VLOOKUP(B389,'ESO map constants'!$A$3:$D$1000,4,FALSE),"")</f>
        <v>1133</v>
      </c>
      <c r="F389" s="3">
        <f>VLOOKUP(E389,'ESO zone constants'!$A$3:$B$9950,2,FALSE)</f>
        <v>720</v>
      </c>
      <c r="G389" s="3" t="str">
        <f>IF(E389&lt;&gt;"",VLOOKUP(E389,'ESO zone constants'!$A$3:$D$950,4,FALSE),"")</f>
        <v>Southern Elsweyr</v>
      </c>
      <c r="H389" s="5">
        <v>1</v>
      </c>
      <c r="I389" t="str">
        <f>VLOOKUP(A389,'ESO wayshrine names'!$A$3:$B$1000,2,FALSE)</f>
        <v>Western Plains Wayshrine</v>
      </c>
      <c r="J389" s="30" t="str">
        <f t="shared" si="6"/>
        <v>[404]=1133,</v>
      </c>
    </row>
    <row r="390" spans="1:10" x14ac:dyDescent="0.25">
      <c r="A390" s="12">
        <v>405</v>
      </c>
      <c r="B390" s="5">
        <v>37</v>
      </c>
      <c r="C390" s="5">
        <v>1654</v>
      </c>
      <c r="D390" t="str">
        <f>VLOOKUP(C390,'ESO map constants'!$B$3:$C$1000,2,FALSE)</f>
        <v>Southern Elsweyr</v>
      </c>
      <c r="E390" s="3">
        <f>IF(B390&lt;&gt;"",VLOOKUP(B390,'ESO map constants'!$A$3:$D$1000,4,FALSE),"")</f>
        <v>1133</v>
      </c>
      <c r="F390" s="3">
        <f>VLOOKUP(E390,'ESO zone constants'!$A$3:$B$9950,2,FALSE)</f>
        <v>720</v>
      </c>
      <c r="G390" s="3" t="str">
        <f>IF(E390&lt;&gt;"",VLOOKUP(E390,'ESO zone constants'!$A$3:$D$950,4,FALSE),"")</f>
        <v>Southern Elsweyr</v>
      </c>
      <c r="H390" s="5">
        <v>1</v>
      </c>
      <c r="I390" t="str">
        <f>VLOOKUP(A390,'ESO wayshrine names'!$A$3:$B$1000,2,FALSE)</f>
        <v>Black Heights Wayshrine</v>
      </c>
      <c r="J390" s="30" t="str">
        <f t="shared" si="6"/>
        <v>[405]=1133,</v>
      </c>
    </row>
    <row r="391" spans="1:10" x14ac:dyDescent="0.25">
      <c r="A391" s="12">
        <v>406</v>
      </c>
      <c r="B391" s="5">
        <v>37</v>
      </c>
      <c r="C391" s="5">
        <v>1654</v>
      </c>
      <c r="D391" t="str">
        <f>VLOOKUP(C391,'ESO map constants'!$B$3:$C$1000,2,FALSE)</f>
        <v>Southern Elsweyr</v>
      </c>
      <c r="E391" s="3">
        <f>IF(B391&lt;&gt;"",VLOOKUP(B391,'ESO map constants'!$A$3:$D$1000,4,FALSE),"")</f>
        <v>1133</v>
      </c>
      <c r="F391" s="3">
        <f>VLOOKUP(E391,'ESO zone constants'!$A$3:$B$9950,2,FALSE)</f>
        <v>720</v>
      </c>
      <c r="G391" s="3" t="str">
        <f>IF(E391&lt;&gt;"",VLOOKUP(E391,'ESO zone constants'!$A$3:$D$950,4,FALSE),"")</f>
        <v>Southern Elsweyr</v>
      </c>
      <c r="H391" s="5">
        <v>1</v>
      </c>
      <c r="I391" t="str">
        <f>VLOOKUP(A391,'ESO wayshrine names'!$A$3:$B$1000,2,FALSE)</f>
        <v>Pridehome Wayshrine</v>
      </c>
      <c r="J391" s="30" t="str">
        <f t="shared" si="6"/>
        <v>[406]=1133,</v>
      </c>
    </row>
    <row r="392" spans="1:10" x14ac:dyDescent="0.25">
      <c r="A392" s="12">
        <v>407</v>
      </c>
      <c r="B392" s="5">
        <v>37</v>
      </c>
      <c r="C392" s="5">
        <v>1654</v>
      </c>
      <c r="D392" t="str">
        <f>VLOOKUP(C392,'ESO map constants'!$B$3:$C$1000,2,FALSE)</f>
        <v>Southern Elsweyr</v>
      </c>
      <c r="E392" s="3">
        <f>IF(B392&lt;&gt;"",VLOOKUP(B392,'ESO map constants'!$A$3:$D$1000,4,FALSE),"")</f>
        <v>1133</v>
      </c>
      <c r="F392" s="3">
        <f>VLOOKUP(E392,'ESO zone constants'!$A$3:$B$9950,2,FALSE)</f>
        <v>720</v>
      </c>
      <c r="G392" s="3" t="str">
        <f>IF(E392&lt;&gt;"",VLOOKUP(E392,'ESO zone constants'!$A$3:$D$950,4,FALSE),"")</f>
        <v>Southern Elsweyr</v>
      </c>
      <c r="H392" s="5">
        <v>1</v>
      </c>
      <c r="I392" t="str">
        <f>VLOOKUP(A392,'ESO wayshrine names'!$A$3:$B$1000,2,FALSE)</f>
        <v>Dragonguard Sanctum Wayshrine</v>
      </c>
      <c r="J392" s="30" t="str">
        <f t="shared" si="6"/>
        <v>[407]=1133,</v>
      </c>
    </row>
    <row r="393" spans="1:10" x14ac:dyDescent="0.25">
      <c r="A393" s="12">
        <v>408</v>
      </c>
      <c r="B393" s="5">
        <v>37</v>
      </c>
      <c r="C393" s="5">
        <v>1654</v>
      </c>
      <c r="D393" t="str">
        <f>VLOOKUP(C393,'ESO map constants'!$B$3:$C$1000,2,FALSE)</f>
        <v>Southern Elsweyr</v>
      </c>
      <c r="E393" s="3">
        <f>IF(B393&lt;&gt;"",VLOOKUP(B393,'ESO map constants'!$A$3:$D$1000,4,FALSE),"")</f>
        <v>1133</v>
      </c>
      <c r="F393" s="3">
        <f>VLOOKUP(E393,'ESO zone constants'!$A$3:$B$9950,2,FALSE)</f>
        <v>720</v>
      </c>
      <c r="G393" s="3" t="str">
        <f>IF(E393&lt;&gt;"",VLOOKUP(E393,'ESO zone constants'!$A$3:$D$950,4,FALSE),"")</f>
        <v>Southern Elsweyr</v>
      </c>
      <c r="I393">
        <f>VLOOKUP(A393,'ESO wayshrine names'!$A$3:$B$1000,2,FALSE)</f>
        <v>0</v>
      </c>
      <c r="J393" s="30" t="str">
        <f t="shared" si="6"/>
        <v>[408]=1133,</v>
      </c>
    </row>
    <row r="394" spans="1:10" x14ac:dyDescent="0.25">
      <c r="A394" s="12">
        <v>409</v>
      </c>
      <c r="B394" s="5">
        <v>37</v>
      </c>
      <c r="C394" s="5">
        <v>1654</v>
      </c>
      <c r="D394" t="str">
        <f>VLOOKUP(C394,'ESO map constants'!$B$3:$C$1000,2,FALSE)</f>
        <v>Southern Elsweyr</v>
      </c>
      <c r="E394" s="3">
        <f>IF(B394&lt;&gt;"",VLOOKUP(B394,'ESO map constants'!$A$3:$D$1000,4,FALSE),"")</f>
        <v>1133</v>
      </c>
      <c r="F394" s="3">
        <f>VLOOKUP(E394,'ESO zone constants'!$A$3:$B$9950,2,FALSE)</f>
        <v>720</v>
      </c>
      <c r="G394" s="3" t="str">
        <f>IF(E394&lt;&gt;"",VLOOKUP(E394,'ESO zone constants'!$A$3:$D$950,4,FALSE),"")</f>
        <v>Southern Elsweyr</v>
      </c>
      <c r="H394" s="5">
        <v>7</v>
      </c>
      <c r="I394" t="str">
        <f>VLOOKUP(A394,'ESO wayshrine names'!$A$3:$B$1000,2,FALSE)</f>
        <v>Wraithhome</v>
      </c>
      <c r="J394" s="30" t="str">
        <f t="shared" si="6"/>
        <v>[409]=1133,</v>
      </c>
    </row>
    <row r="395" spans="1:10" x14ac:dyDescent="0.25">
      <c r="A395" s="12">
        <v>410</v>
      </c>
      <c r="B395" s="5">
        <v>36</v>
      </c>
      <c r="C395" s="5">
        <v>1555</v>
      </c>
      <c r="D395" t="str">
        <f>VLOOKUP(C395,'ESO map constants'!$B$3:$C$1000,2,FALSE)</f>
        <v>Northern Elsweyr</v>
      </c>
      <c r="E395" s="3">
        <f>IF(B395&lt;&gt;"",VLOOKUP(B395,'ESO map constants'!$A$3:$D$1000,4,FALSE),"")</f>
        <v>1086</v>
      </c>
      <c r="F395" s="3">
        <f>VLOOKUP(E395,'ESO zone constants'!$A$3:$B$9950,2,FALSE)</f>
        <v>681</v>
      </c>
      <c r="G395" s="3" t="str">
        <f>IF(E395&lt;&gt;"",VLOOKUP(E395,'ESO zone constants'!$A$3:$D$950,4,FALSE),"")</f>
        <v>Northern Elsweyr</v>
      </c>
      <c r="H395" s="5">
        <v>7</v>
      </c>
      <c r="I395" t="str">
        <f>VLOOKUP(A395,'ESO wayshrine names'!$A$3:$B$1000,2,FALSE)</f>
        <v>Moon-Sugar Meadow</v>
      </c>
      <c r="J395" s="30" t="str">
        <f t="shared" si="6"/>
        <v>[410]=1086,</v>
      </c>
    </row>
    <row r="396" spans="1:10" x14ac:dyDescent="0.25">
      <c r="A396" s="12">
        <v>411</v>
      </c>
      <c r="B396" s="5">
        <v>39</v>
      </c>
      <c r="C396" s="5">
        <v>1747</v>
      </c>
      <c r="D396" t="str">
        <f>VLOOKUP(C396,'ESO map constants'!$B$3:$C$1000,2,FALSE)</f>
        <v>Blackreach: Greymoor Caverns</v>
      </c>
      <c r="E396" s="3">
        <f>IF(B396&lt;&gt;"",VLOOKUP(B396,'ESO map constants'!$A$3:$D$1000,4,FALSE),"")</f>
        <v>1161</v>
      </c>
      <c r="F396" s="3">
        <f>VLOOKUP(E396,'ESO zone constants'!$A$3:$B$9950,2,FALSE)</f>
        <v>744</v>
      </c>
      <c r="G396" s="3" t="str">
        <f>IF(E396&lt;&gt;"",VLOOKUP(E396,'ESO zone constants'!$A$3:$D$950,4,FALSE),"")</f>
        <v>Blackreach: Greymoor Caverns</v>
      </c>
      <c r="H396" s="5">
        <v>1</v>
      </c>
      <c r="I396" t="str">
        <f>VLOOKUP(A396,'ESO wayshrine names'!$A$3:$B$1000,2,FALSE)</f>
        <v>Dusktown Wayshrine</v>
      </c>
      <c r="J396" s="30" t="str">
        <f t="shared" si="6"/>
        <v>[411]=1161,</v>
      </c>
    </row>
    <row r="397" spans="1:10" x14ac:dyDescent="0.25">
      <c r="A397" s="12">
        <v>412</v>
      </c>
      <c r="B397" s="5">
        <v>39</v>
      </c>
      <c r="C397" s="5">
        <v>1747</v>
      </c>
      <c r="D397" t="str">
        <f>VLOOKUP(C397,'ESO map constants'!$B$3:$C$1000,2,FALSE)</f>
        <v>Blackreach: Greymoor Caverns</v>
      </c>
      <c r="E397" s="3">
        <f>IF(B397&lt;&gt;"",VLOOKUP(B397,'ESO map constants'!$A$3:$D$1000,4,FALSE),"")</f>
        <v>1161</v>
      </c>
      <c r="F397" s="3">
        <f>VLOOKUP(E397,'ESO zone constants'!$A$3:$B$9950,2,FALSE)</f>
        <v>744</v>
      </c>
      <c r="G397" s="3" t="str">
        <f>IF(E397&lt;&gt;"",VLOOKUP(E397,'ESO zone constants'!$A$3:$D$950,4,FALSE),"")</f>
        <v>Blackreach: Greymoor Caverns</v>
      </c>
      <c r="H397" s="5">
        <v>1</v>
      </c>
      <c r="I397" t="str">
        <f>VLOOKUP(A397,'ESO wayshrine names'!$A$3:$B$1000,2,FALSE)</f>
        <v>Greymoor Keep Wayshrine</v>
      </c>
      <c r="J397" s="30" t="str">
        <f t="shared" si="6"/>
        <v>[412]=1161,</v>
      </c>
    </row>
    <row r="398" spans="1:10" x14ac:dyDescent="0.25">
      <c r="A398" s="12">
        <v>413</v>
      </c>
      <c r="B398" s="5">
        <v>39</v>
      </c>
      <c r="C398" s="5">
        <v>1747</v>
      </c>
      <c r="D398" t="str">
        <f>VLOOKUP(C398,'ESO map constants'!$B$3:$C$1000,2,FALSE)</f>
        <v>Blackreach: Greymoor Caverns</v>
      </c>
      <c r="E398" s="3">
        <f>IF(B398&lt;&gt;"",VLOOKUP(B398,'ESO map constants'!$A$3:$D$1000,4,FALSE),"")</f>
        <v>1161</v>
      </c>
      <c r="F398" s="3">
        <f>VLOOKUP(E398,'ESO zone constants'!$A$3:$B$9950,2,FALSE)</f>
        <v>744</v>
      </c>
      <c r="G398" s="3" t="str">
        <f>IF(E398&lt;&gt;"",VLOOKUP(E398,'ESO zone constants'!$A$3:$D$950,4,FALSE),"")</f>
        <v>Blackreach: Greymoor Caverns</v>
      </c>
      <c r="H398" s="5">
        <v>1</v>
      </c>
      <c r="I398" t="str">
        <f>VLOOKUP(A398,'ESO wayshrine names'!$A$3:$B$1000,2,FALSE)</f>
        <v>Lightless Hollow Wayshrine</v>
      </c>
      <c r="J398" s="30" t="str">
        <f t="shared" si="6"/>
        <v>[413]=1161,</v>
      </c>
    </row>
    <row r="399" spans="1:10" x14ac:dyDescent="0.25">
      <c r="A399" s="12">
        <v>414</v>
      </c>
      <c r="B399" s="5">
        <v>39</v>
      </c>
      <c r="C399" s="5">
        <v>1747</v>
      </c>
      <c r="D399" t="str">
        <f>VLOOKUP(C399,'ESO map constants'!$B$3:$C$1000,2,FALSE)</f>
        <v>Blackreach: Greymoor Caverns</v>
      </c>
      <c r="E399" s="3">
        <f>IF(B399&lt;&gt;"",VLOOKUP(B399,'ESO map constants'!$A$3:$D$1000,4,FALSE),"")</f>
        <v>1161</v>
      </c>
      <c r="F399" s="3">
        <f>VLOOKUP(E399,'ESO zone constants'!$A$3:$B$9950,2,FALSE)</f>
        <v>744</v>
      </c>
      <c r="G399" s="3" t="str">
        <f>IF(E399&lt;&gt;"",VLOOKUP(E399,'ESO zone constants'!$A$3:$D$950,4,FALSE),"")</f>
        <v>Blackreach: Greymoor Caverns</v>
      </c>
      <c r="H399" s="5">
        <v>1</v>
      </c>
      <c r="I399" t="str">
        <f>VLOOKUP(A399,'ESO wayshrine names'!$A$3:$B$1000,2,FALSE)</f>
        <v>Dark Moon Grotto Wayshrine</v>
      </c>
      <c r="J399" s="30" t="str">
        <f t="shared" si="6"/>
        <v>[414]=1161,</v>
      </c>
    </row>
    <row r="400" spans="1:10" x14ac:dyDescent="0.25">
      <c r="A400" s="12">
        <v>415</v>
      </c>
      <c r="B400" s="5">
        <v>38</v>
      </c>
      <c r="C400" s="5">
        <v>1719</v>
      </c>
      <c r="D400" t="str">
        <f>VLOOKUP(C400,'ESO map constants'!$B$3:$C$1000,2,FALSE)</f>
        <v>Western Skyrim</v>
      </c>
      <c r="E400" s="3">
        <f>IF(B400&lt;&gt;"",VLOOKUP(B400,'ESO map constants'!$A$3:$D$1000,4,FALSE),"")</f>
        <v>1160</v>
      </c>
      <c r="F400" s="3">
        <f>VLOOKUP(E400,'ESO zone constants'!$A$3:$B$9950,2,FALSE)</f>
        <v>743</v>
      </c>
      <c r="G400" s="3" t="str">
        <f>IF(E400&lt;&gt;"",VLOOKUP(E400,'ESO zone constants'!$A$3:$D$950,4,FALSE),"")</f>
        <v>Western Skyrim</v>
      </c>
      <c r="H400" s="5">
        <v>1</v>
      </c>
      <c r="I400" t="str">
        <f>VLOOKUP(A400,'ESO wayshrine names'!$A$3:$B$1000,2,FALSE)</f>
        <v>Kilkreath Temple Wayshrine</v>
      </c>
      <c r="J400" s="30" t="str">
        <f t="shared" si="6"/>
        <v>[415]=1160,</v>
      </c>
    </row>
    <row r="401" spans="1:10" x14ac:dyDescent="0.25">
      <c r="A401" s="12">
        <v>416</v>
      </c>
      <c r="B401" s="5">
        <v>38</v>
      </c>
      <c r="C401" s="5">
        <v>1719</v>
      </c>
      <c r="D401" t="str">
        <f>VLOOKUP(C401,'ESO map constants'!$B$3:$C$1000,2,FALSE)</f>
        <v>Western Skyrim</v>
      </c>
      <c r="E401" s="3">
        <f>IF(B401&lt;&gt;"",VLOOKUP(B401,'ESO map constants'!$A$3:$D$1000,4,FALSE),"")</f>
        <v>1160</v>
      </c>
      <c r="F401" s="3">
        <f>VLOOKUP(E401,'ESO zone constants'!$A$3:$B$9950,2,FALSE)</f>
        <v>743</v>
      </c>
      <c r="G401" s="3" t="str">
        <f>IF(E401&lt;&gt;"",VLOOKUP(E401,'ESO zone constants'!$A$3:$D$950,4,FALSE),"")</f>
        <v>Western Skyrim</v>
      </c>
      <c r="H401" s="5">
        <v>1</v>
      </c>
      <c r="I401" t="str">
        <f>VLOOKUP(A401,'ESO wayshrine names'!$A$3:$B$1000,2,FALSE)</f>
        <v>Morthal Wayshrine</v>
      </c>
      <c r="J401" s="30" t="str">
        <f t="shared" si="6"/>
        <v>[416]=1160,</v>
      </c>
    </row>
    <row r="402" spans="1:10" x14ac:dyDescent="0.25">
      <c r="A402" s="12">
        <v>417</v>
      </c>
      <c r="B402" s="5">
        <v>38</v>
      </c>
      <c r="C402" s="5">
        <v>1719</v>
      </c>
      <c r="D402" t="str">
        <f>VLOOKUP(C402,'ESO map constants'!$B$3:$C$1000,2,FALSE)</f>
        <v>Western Skyrim</v>
      </c>
      <c r="E402" s="3">
        <f>IF(B402&lt;&gt;"",VLOOKUP(B402,'ESO map constants'!$A$3:$D$1000,4,FALSE),"")</f>
        <v>1160</v>
      </c>
      <c r="F402" s="3">
        <f>VLOOKUP(E402,'ESO zone constants'!$A$3:$B$9950,2,FALSE)</f>
        <v>743</v>
      </c>
      <c r="G402" s="3" t="str">
        <f>IF(E402&lt;&gt;"",VLOOKUP(E402,'ESO zone constants'!$A$3:$D$950,4,FALSE),"")</f>
        <v>Western Skyrim</v>
      </c>
      <c r="H402" s="5">
        <v>1</v>
      </c>
      <c r="I402" t="str">
        <f>VLOOKUP(A402,'ESO wayshrine names'!$A$3:$B$1000,2,FALSE)</f>
        <v>Mor Khazgur Wayshrine</v>
      </c>
      <c r="J402" s="30" t="str">
        <f t="shared" si="6"/>
        <v>[417]=1160,</v>
      </c>
    </row>
    <row r="403" spans="1:10" x14ac:dyDescent="0.25">
      <c r="A403" s="12">
        <v>418</v>
      </c>
      <c r="B403" s="5">
        <v>38</v>
      </c>
      <c r="C403" s="5">
        <v>1719</v>
      </c>
      <c r="D403" t="str">
        <f>VLOOKUP(C403,'ESO map constants'!$B$3:$C$1000,2,FALSE)</f>
        <v>Western Skyrim</v>
      </c>
      <c r="E403" s="3">
        <f>IF(B403&lt;&gt;"",VLOOKUP(B403,'ESO map constants'!$A$3:$D$1000,4,FALSE),"")</f>
        <v>1160</v>
      </c>
      <c r="F403" s="3">
        <f>VLOOKUP(E403,'ESO zone constants'!$A$3:$B$9950,2,FALSE)</f>
        <v>743</v>
      </c>
      <c r="G403" s="3" t="str">
        <f>IF(E403&lt;&gt;"",VLOOKUP(E403,'ESO zone constants'!$A$3:$D$950,4,FALSE),"")</f>
        <v>Western Skyrim</v>
      </c>
      <c r="H403" s="5">
        <v>1</v>
      </c>
      <c r="I403" t="str">
        <f>VLOOKUP(A403,'ESO wayshrine names'!$A$3:$B$1000,2,FALSE)</f>
        <v>Dragon Bridge Wayshrine</v>
      </c>
      <c r="J403" s="30" t="str">
        <f t="shared" si="6"/>
        <v>[418]=1160,</v>
      </c>
    </row>
    <row r="404" spans="1:10" x14ac:dyDescent="0.25">
      <c r="A404" s="12">
        <v>419</v>
      </c>
      <c r="B404" s="5">
        <v>38</v>
      </c>
      <c r="C404" s="5">
        <v>1719</v>
      </c>
      <c r="D404" t="str">
        <f>VLOOKUP(C404,'ESO map constants'!$B$3:$C$1000,2,FALSE)</f>
        <v>Western Skyrim</v>
      </c>
      <c r="E404" s="3">
        <f>IF(B404&lt;&gt;"",VLOOKUP(B404,'ESO map constants'!$A$3:$D$1000,4,FALSE),"")</f>
        <v>1160</v>
      </c>
      <c r="F404" s="3">
        <f>VLOOKUP(E404,'ESO zone constants'!$A$3:$B$9950,2,FALSE)</f>
        <v>743</v>
      </c>
      <c r="G404" s="3" t="str">
        <f>IF(E404&lt;&gt;"",VLOOKUP(E404,'ESO zone constants'!$A$3:$D$950,4,FALSE),"")</f>
        <v>Western Skyrim</v>
      </c>
      <c r="H404" s="5">
        <v>1</v>
      </c>
      <c r="I404" t="str">
        <f>VLOOKUP(A404,'ESO wayshrine names'!$A$3:$B$1000,2,FALSE)</f>
        <v>Southern Watch Wayshrine</v>
      </c>
      <c r="J404" s="30" t="str">
        <f t="shared" si="6"/>
        <v>[419]=1160,</v>
      </c>
    </row>
    <row r="405" spans="1:10" x14ac:dyDescent="0.25">
      <c r="A405" s="12">
        <v>420</v>
      </c>
      <c r="B405" s="5">
        <v>38</v>
      </c>
      <c r="C405" s="5">
        <v>1719</v>
      </c>
      <c r="D405" t="str">
        <f>VLOOKUP(C405,'ESO map constants'!$B$3:$C$1000,2,FALSE)</f>
        <v>Western Skyrim</v>
      </c>
      <c r="E405" s="3">
        <f>IF(B405&lt;&gt;"",VLOOKUP(B405,'ESO map constants'!$A$3:$D$1000,4,FALSE),"")</f>
        <v>1160</v>
      </c>
      <c r="F405" s="3">
        <f>VLOOKUP(E405,'ESO zone constants'!$A$3:$B$9950,2,FALSE)</f>
        <v>743</v>
      </c>
      <c r="G405" s="3" t="str">
        <f>IF(E405&lt;&gt;"",VLOOKUP(E405,'ESO zone constants'!$A$3:$D$950,4,FALSE),"")</f>
        <v>Western Skyrim</v>
      </c>
      <c r="H405" s="5">
        <v>1</v>
      </c>
      <c r="I405" t="str">
        <f>VLOOKUP(A405,'ESO wayshrine names'!$A$3:$B$1000,2,FALSE)</f>
        <v>Frozen Coast Wayshrine</v>
      </c>
      <c r="J405" s="30" t="str">
        <f t="shared" si="6"/>
        <v>[420]=1160,</v>
      </c>
    </row>
    <row r="406" spans="1:10" x14ac:dyDescent="0.25">
      <c r="A406" s="12">
        <v>421</v>
      </c>
      <c r="B406" s="5">
        <v>38</v>
      </c>
      <c r="C406" s="5">
        <v>1719</v>
      </c>
      <c r="D406" t="str">
        <f>VLOOKUP(C406,'ESO map constants'!$B$3:$C$1000,2,FALSE)</f>
        <v>Western Skyrim</v>
      </c>
      <c r="E406" s="3">
        <f>IF(B406&lt;&gt;"",VLOOKUP(B406,'ESO map constants'!$A$3:$D$1000,4,FALSE),"")</f>
        <v>1160</v>
      </c>
      <c r="F406" s="3">
        <f>VLOOKUP(E406,'ESO zone constants'!$A$3:$B$9950,2,FALSE)</f>
        <v>743</v>
      </c>
      <c r="G406" s="3" t="str">
        <f>IF(E406&lt;&gt;"",VLOOKUP(E406,'ESO zone constants'!$A$3:$D$950,4,FALSE),"")</f>
        <v>Western Skyrim</v>
      </c>
      <c r="H406" s="5">
        <v>1</v>
      </c>
      <c r="I406" t="str">
        <f>VLOOKUP(A406,'ESO wayshrine names'!$A$3:$B$1000,2,FALSE)</f>
        <v>Solitude Wayshrine</v>
      </c>
      <c r="J406" s="30" t="str">
        <f t="shared" si="6"/>
        <v>[421]=1160,</v>
      </c>
    </row>
    <row r="407" spans="1:10" x14ac:dyDescent="0.25">
      <c r="A407" s="12">
        <v>422</v>
      </c>
      <c r="B407" s="5">
        <v>37</v>
      </c>
      <c r="C407" s="5">
        <v>1654</v>
      </c>
      <c r="D407" t="str">
        <f>VLOOKUP(C407,'ESO map constants'!$B$3:$C$1000,2,FALSE)</f>
        <v>Southern Elsweyr</v>
      </c>
      <c r="E407" s="3">
        <f>IF(B407&lt;&gt;"",VLOOKUP(B407,'ESO map constants'!$A$3:$D$1000,4,FALSE),"")</f>
        <v>1133</v>
      </c>
      <c r="F407" s="3">
        <f>VLOOKUP(E407,'ESO zone constants'!$A$3:$B$9950,2,FALSE)</f>
        <v>720</v>
      </c>
      <c r="G407" s="3" t="str">
        <f>IF(E407&lt;&gt;"",VLOOKUP(E407,'ESO zone constants'!$A$3:$D$950,4,FALSE),"")</f>
        <v>Southern Elsweyr</v>
      </c>
      <c r="H407" s="5">
        <v>7</v>
      </c>
      <c r="I407" t="str">
        <f>VLOOKUP(A407,'ESO wayshrine names'!$A$3:$B$1000,2,FALSE)</f>
        <v>Lucky Cat Landing</v>
      </c>
      <c r="J407" s="30" t="str">
        <f t="shared" si="6"/>
        <v>[422]=1133,</v>
      </c>
    </row>
    <row r="408" spans="1:10" x14ac:dyDescent="0.25">
      <c r="A408" s="12">
        <v>423</v>
      </c>
      <c r="B408" s="5">
        <v>37</v>
      </c>
      <c r="C408" s="5">
        <v>1654</v>
      </c>
      <c r="D408" t="str">
        <f>VLOOKUP(C408,'ESO map constants'!$B$3:$C$1000,2,FALSE)</f>
        <v>Southern Elsweyr</v>
      </c>
      <c r="E408" s="3">
        <f>IF(B408&lt;&gt;"",VLOOKUP(B408,'ESO map constants'!$A$3:$D$1000,4,FALSE),"")</f>
        <v>1133</v>
      </c>
      <c r="F408" s="3">
        <f>VLOOKUP(E408,'ESO zone constants'!$A$3:$B$9950,2,FALSE)</f>
        <v>720</v>
      </c>
      <c r="G408" s="3" t="str">
        <f>IF(E408&lt;&gt;"",VLOOKUP(E408,'ESO zone constants'!$A$3:$D$950,4,FALSE),"")</f>
        <v>Southern Elsweyr</v>
      </c>
      <c r="H408" s="5">
        <v>7</v>
      </c>
      <c r="I408" t="str">
        <f>VLOOKUP(A408,'ESO wayshrine names'!$A$3:$B$1000,2,FALSE)</f>
        <v>Potentate's Retreat</v>
      </c>
      <c r="J408" s="30" t="str">
        <f t="shared" si="6"/>
        <v>[423]=1133,</v>
      </c>
    </row>
    <row r="409" spans="1:10" x14ac:dyDescent="0.25">
      <c r="A409" s="5">
        <v>424</v>
      </c>
      <c r="B409" s="5">
        <v>27</v>
      </c>
      <c r="C409" s="5">
        <v>667</v>
      </c>
      <c r="D409" t="str">
        <f>VLOOKUP(C409,'ESO map constants'!$B$3:$C$1000,2,FALSE)</f>
        <v>Wrothgar</v>
      </c>
      <c r="E409" s="3">
        <f>IF(B409&lt;&gt;"",VLOOKUP(B409,'ESO map constants'!$A$3:$D$1000,4,FALSE),"")</f>
        <v>684</v>
      </c>
      <c r="F409" s="3">
        <f>VLOOKUP(E409,'ESO zone constants'!$A$3:$B$9950,2,FALSE)</f>
        <v>379</v>
      </c>
      <c r="G409" s="3" t="str">
        <f>IF(E409&lt;&gt;"",VLOOKUP(E409,'ESO zone constants'!$A$3:$D$950,4,FALSE),"")</f>
        <v>Wrothgar</v>
      </c>
      <c r="H409" s="5">
        <v>6</v>
      </c>
      <c r="I409" t="str">
        <f>VLOOKUP(A409,'ESO wayshrine names'!$A$3:$B$1000,2,FALSE)</f>
        <v>Dungeon: Icereach</v>
      </c>
      <c r="J409" s="30" t="str">
        <f t="shared" si="6"/>
        <v>[424]=684,</v>
      </c>
    </row>
    <row r="410" spans="1:10" x14ac:dyDescent="0.25">
      <c r="A410" s="5">
        <v>425</v>
      </c>
      <c r="B410" s="5">
        <v>6</v>
      </c>
      <c r="C410" s="5">
        <v>20</v>
      </c>
      <c r="D410" t="str">
        <f>VLOOKUP(C410,'ESO map constants'!$B$3:$C$1000,2,FALSE)</f>
        <v>Bangkorai</v>
      </c>
      <c r="E410" s="3">
        <f>IF(B410&lt;&gt;"",VLOOKUP(B410,'ESO map constants'!$A$3:$D$1000,4,FALSE),"")</f>
        <v>92</v>
      </c>
      <c r="F410" s="3">
        <f>VLOOKUP(E410,'ESO zone constants'!$A$3:$B$9950,2,FALSE)</f>
        <v>14</v>
      </c>
      <c r="G410" s="3" t="str">
        <f>IF(E410&lt;&gt;"",VLOOKUP(E410,'ESO zone constants'!$A$3:$D$950,4,FALSE),"")</f>
        <v>Bangkorai</v>
      </c>
      <c r="H410" s="5">
        <v>6</v>
      </c>
      <c r="I410" t="str">
        <f>VLOOKUP(A410,'ESO wayshrine names'!$A$3:$B$1000,2,FALSE)</f>
        <v>Dungeon: Unhallowed Grave</v>
      </c>
      <c r="J410" s="30" t="str">
        <f t="shared" si="6"/>
        <v>[425]=92,</v>
      </c>
    </row>
    <row r="411" spans="1:10" x14ac:dyDescent="0.25">
      <c r="A411" s="12">
        <v>426</v>
      </c>
      <c r="B411" s="5">
        <v>38</v>
      </c>
      <c r="C411" s="5">
        <v>1719</v>
      </c>
      <c r="D411" t="str">
        <f>VLOOKUP(C411,'ESO map constants'!$B$3:$C$1000,2,FALSE)</f>
        <v>Western Skyrim</v>
      </c>
      <c r="E411" s="3">
        <f>IF(B411&lt;&gt;"",VLOOKUP(B411,'ESO map constants'!$A$3:$D$1000,4,FALSE),"")</f>
        <v>1160</v>
      </c>
      <c r="F411" s="3">
        <f>VLOOKUP(E411,'ESO zone constants'!$A$3:$B$9950,2,FALSE)</f>
        <v>743</v>
      </c>
      <c r="G411" s="3" t="str">
        <f>IF(E411&lt;&gt;"",VLOOKUP(E411,'ESO zone constants'!$A$3:$D$950,4,FALSE),"")</f>
        <v>Western Skyrim</v>
      </c>
      <c r="H411" s="5">
        <v>1</v>
      </c>
      <c r="I411" t="str">
        <f>VLOOKUP(A411,'ESO wayshrine names'!$A$3:$B$1000,2,FALSE)</f>
        <v>Solitude Docks Wayshrine</v>
      </c>
      <c r="J411" s="30" t="str">
        <f t="shared" si="6"/>
        <v>[426]=1160,</v>
      </c>
    </row>
    <row r="412" spans="1:10" x14ac:dyDescent="0.25">
      <c r="A412" s="5">
        <v>427</v>
      </c>
      <c r="B412" s="5">
        <v>6</v>
      </c>
      <c r="C412" s="5">
        <v>20</v>
      </c>
      <c r="D412" t="str">
        <f>VLOOKUP(C412,'ESO map constants'!$B$3:$C$1000,2,FALSE)</f>
        <v>Bangkorai</v>
      </c>
      <c r="E412" s="3">
        <f>IF(B412&lt;&gt;"",VLOOKUP(B412,'ESO map constants'!$A$3:$D$1000,4,FALSE),"")</f>
        <v>92</v>
      </c>
      <c r="F412" s="3">
        <f>VLOOKUP(E412,'ESO zone constants'!$A$3:$B$9950,2,FALSE)</f>
        <v>14</v>
      </c>
      <c r="G412" s="3" t="str">
        <f>IF(E412&lt;&gt;"",VLOOKUP(E412,'ESO zone constants'!$A$3:$D$950,4,FALSE),"")</f>
        <v>Bangkorai</v>
      </c>
      <c r="H412" s="5">
        <v>7</v>
      </c>
      <c r="I412" t="str">
        <f>VLOOKUP(A412,'ESO wayshrine names'!$A$3:$B$1000,2,FALSE)</f>
        <v>Thieves' Oasis</v>
      </c>
      <c r="J412" s="30" t="str">
        <f t="shared" si="6"/>
        <v>[427]=92,</v>
      </c>
    </row>
    <row r="413" spans="1:10" x14ac:dyDescent="0.25">
      <c r="A413" s="5">
        <v>428</v>
      </c>
      <c r="B413" s="5">
        <v>27</v>
      </c>
      <c r="C413" s="5">
        <v>667</v>
      </c>
      <c r="D413" t="str">
        <f>VLOOKUP(C413,'ESO map constants'!$B$3:$C$1000,2,FALSE)</f>
        <v>Wrothgar</v>
      </c>
      <c r="E413" s="3">
        <f>IF(B413&lt;&gt;"",VLOOKUP(B413,'ESO map constants'!$A$3:$D$1000,4,FALSE),"")</f>
        <v>684</v>
      </c>
      <c r="F413" s="3">
        <f>VLOOKUP(E413,'ESO zone constants'!$A$3:$B$9950,2,FALSE)</f>
        <v>379</v>
      </c>
      <c r="G413" s="3" t="str">
        <f>IF(E413&lt;&gt;"",VLOOKUP(E413,'ESO zone constants'!$A$3:$D$950,4,FALSE),"")</f>
        <v>Wrothgar</v>
      </c>
      <c r="H413" s="5">
        <v>7</v>
      </c>
      <c r="I413" t="str">
        <f>VLOOKUP(A413,'ESO wayshrine names'!$A$3:$B$1000,2,FALSE)</f>
        <v>Forgemaster Falls</v>
      </c>
      <c r="J413" s="30" t="str">
        <f t="shared" si="6"/>
        <v>[428]=684,</v>
      </c>
    </row>
    <row r="414" spans="1:10" x14ac:dyDescent="0.25">
      <c r="A414" s="12">
        <v>429</v>
      </c>
      <c r="B414" s="5">
        <v>38</v>
      </c>
      <c r="C414" s="5">
        <v>1719</v>
      </c>
      <c r="D414" t="str">
        <f>VLOOKUP(C414,'ESO map constants'!$B$3:$C$1000,2,FALSE)</f>
        <v>Western Skyrim</v>
      </c>
      <c r="E414" s="3">
        <f>IF(B414&lt;&gt;"",VLOOKUP(B414,'ESO map constants'!$A$3:$D$1000,4,FALSE),"")</f>
        <v>1160</v>
      </c>
      <c r="F414" s="3">
        <f>VLOOKUP(E414,'ESO zone constants'!$A$3:$B$9950,2,FALSE)</f>
        <v>743</v>
      </c>
      <c r="G414" s="3" t="str">
        <f>IF(E414&lt;&gt;"",VLOOKUP(E414,'ESO zone constants'!$A$3:$D$950,4,FALSE),"")</f>
        <v>Western Skyrim</v>
      </c>
      <c r="H414" s="5">
        <v>1</v>
      </c>
      <c r="I414" t="str">
        <f>VLOOKUP(A414,'ESO wayshrine names'!$A$3:$B$1000,2,FALSE)</f>
        <v>Deepwood Vale Wayshrine</v>
      </c>
      <c r="J414" s="30" t="str">
        <f t="shared" si="6"/>
        <v>[429]=1160,</v>
      </c>
    </row>
    <row r="415" spans="1:10" x14ac:dyDescent="0.25">
      <c r="A415" s="12">
        <v>430</v>
      </c>
      <c r="B415" s="5">
        <v>39</v>
      </c>
      <c r="C415" s="5">
        <v>1747</v>
      </c>
      <c r="D415" t="str">
        <f>VLOOKUP(C415,'ESO map constants'!$B$3:$C$1000,2,FALSE)</f>
        <v>Blackreach: Greymoor Caverns</v>
      </c>
      <c r="E415" s="3">
        <f>IF(B415&lt;&gt;"",VLOOKUP(B415,'ESO map constants'!$A$3:$D$1000,4,FALSE),"")</f>
        <v>1161</v>
      </c>
      <c r="F415" s="3">
        <f>VLOOKUP(E415,'ESO zone constants'!$A$3:$B$9950,2,FALSE)</f>
        <v>744</v>
      </c>
      <c r="G415" s="3" t="str">
        <f>IF(E415&lt;&gt;"",VLOOKUP(E415,'ESO zone constants'!$A$3:$D$950,4,FALSE),"")</f>
        <v>Blackreach: Greymoor Caverns</v>
      </c>
      <c r="H415" s="5">
        <v>1</v>
      </c>
      <c r="I415" t="str">
        <f>VLOOKUP(A415,'ESO wayshrine names'!$A$3:$B$1000,2,FALSE)</f>
        <v>Dwarven Run Wayshrine</v>
      </c>
      <c r="J415" s="30" t="str">
        <f t="shared" si="6"/>
        <v>[430]=1161,</v>
      </c>
    </row>
    <row r="416" spans="1:10" x14ac:dyDescent="0.25">
      <c r="A416" s="12">
        <v>431</v>
      </c>
      <c r="B416" s="5">
        <v>39</v>
      </c>
      <c r="C416" s="5">
        <v>1747</v>
      </c>
      <c r="D416" t="str">
        <f>VLOOKUP(C416,'ESO map constants'!$B$3:$C$1000,2,FALSE)</f>
        <v>Blackreach: Greymoor Caverns</v>
      </c>
      <c r="E416" s="3">
        <f>IF(B416&lt;&gt;"",VLOOKUP(B416,'ESO map constants'!$A$3:$D$1000,4,FALSE),"")</f>
        <v>1161</v>
      </c>
      <c r="F416" s="3">
        <f>VLOOKUP(E416,'ESO zone constants'!$A$3:$B$9950,2,FALSE)</f>
        <v>744</v>
      </c>
      <c r="G416" s="3" t="str">
        <f>IF(E416&lt;&gt;"",VLOOKUP(E416,'ESO zone constants'!$A$3:$D$950,4,FALSE),"")</f>
        <v>Blackreach: Greymoor Caverns</v>
      </c>
      <c r="H416" s="5">
        <v>1</v>
      </c>
      <c r="I416" t="str">
        <f>VLOOKUP(A416,'ESO wayshrine names'!$A$3:$B$1000,2,FALSE)</f>
        <v>Grotto Falls Wayshrine</v>
      </c>
      <c r="J416" s="30" t="str">
        <f t="shared" si="6"/>
        <v>[431]=1161,</v>
      </c>
    </row>
    <row r="417" spans="1:10" x14ac:dyDescent="0.25">
      <c r="A417" s="12">
        <v>432</v>
      </c>
      <c r="B417" s="5">
        <v>39</v>
      </c>
      <c r="C417" s="5">
        <v>1747</v>
      </c>
      <c r="D417" t="str">
        <f>VLOOKUP(C417,'ESO map constants'!$B$3:$C$1000,2,FALSE)</f>
        <v>Blackreach: Greymoor Caverns</v>
      </c>
      <c r="E417" s="3">
        <f>IF(B417&lt;&gt;"",VLOOKUP(B417,'ESO map constants'!$A$3:$D$1000,4,FALSE),"")</f>
        <v>1161</v>
      </c>
      <c r="F417" s="3">
        <f>VLOOKUP(E417,'ESO zone constants'!$A$3:$B$9950,2,FALSE)</f>
        <v>744</v>
      </c>
      <c r="G417" s="3" t="str">
        <f>IF(E417&lt;&gt;"",VLOOKUP(E417,'ESO zone constants'!$A$3:$D$950,4,FALSE),"")</f>
        <v>Blackreach: Greymoor Caverns</v>
      </c>
      <c r="H417" s="5">
        <v>1</v>
      </c>
      <c r="I417" t="str">
        <f>VLOOKUP(A417,'ESO wayshrine names'!$A$3:$B$1000,2,FALSE)</f>
        <v>Deep Overlook Wayshrine</v>
      </c>
      <c r="J417" s="30" t="str">
        <f t="shared" si="6"/>
        <v>[432]=1161,</v>
      </c>
    </row>
    <row r="418" spans="1:10" x14ac:dyDescent="0.25">
      <c r="A418" s="12">
        <v>433</v>
      </c>
      <c r="B418" s="5">
        <v>39</v>
      </c>
      <c r="C418" s="5">
        <v>1747</v>
      </c>
      <c r="D418" t="str">
        <f>VLOOKUP(C418,'ESO map constants'!$B$3:$C$1000,2,FALSE)</f>
        <v>Blackreach: Greymoor Caverns</v>
      </c>
      <c r="E418" s="3">
        <f>IF(B418&lt;&gt;"",VLOOKUP(B418,'ESO map constants'!$A$3:$D$1000,4,FALSE),"")</f>
        <v>1161</v>
      </c>
      <c r="F418" s="3">
        <f>VLOOKUP(E418,'ESO zone constants'!$A$3:$B$9950,2,FALSE)</f>
        <v>744</v>
      </c>
      <c r="G418" s="3" t="str">
        <f>IF(E418&lt;&gt;"",VLOOKUP(E418,'ESO zone constants'!$A$3:$D$950,4,FALSE),"")</f>
        <v>Blackreach: Greymoor Caverns</v>
      </c>
      <c r="H418" s="5">
        <v>1</v>
      </c>
      <c r="I418" t="str">
        <f>VLOOKUP(A418,'ESO wayshrine names'!$A$3:$B$1000,2,FALSE)</f>
        <v>Western Greymoor Wayshrine</v>
      </c>
      <c r="J418" s="30" t="str">
        <f t="shared" si="6"/>
        <v>[433]=1161,</v>
      </c>
    </row>
    <row r="419" spans="1:10" x14ac:dyDescent="0.25">
      <c r="A419" s="12">
        <v>434</v>
      </c>
      <c r="B419" s="5">
        <v>38</v>
      </c>
      <c r="C419" s="5">
        <v>1719</v>
      </c>
      <c r="D419" t="str">
        <f>VLOOKUP(C419,'ESO map constants'!$B$3:$C$1000,2,FALSE)</f>
        <v>Western Skyrim</v>
      </c>
      <c r="E419" s="3">
        <f>IF(B419&lt;&gt;"",VLOOKUP(B419,'ESO map constants'!$A$3:$D$1000,4,FALSE),"")</f>
        <v>1160</v>
      </c>
      <c r="F419" s="3">
        <f>VLOOKUP(E419,'ESO zone constants'!$A$3:$B$9950,2,FALSE)</f>
        <v>743</v>
      </c>
      <c r="G419" s="3" t="str">
        <f>IF(E419&lt;&gt;"",VLOOKUP(E419,'ESO zone constants'!$A$3:$D$950,4,FALSE),"")</f>
        <v>Western Skyrim</v>
      </c>
      <c r="H419" s="5">
        <v>3</v>
      </c>
      <c r="I419" t="str">
        <f>VLOOKUP(A419,'ESO wayshrine names'!$A$3:$B$1000,2,FALSE)</f>
        <v>Trial: Kyne's Aegis</v>
      </c>
      <c r="J419" s="30" t="str">
        <f t="shared" si="6"/>
        <v>[434]=1160,</v>
      </c>
    </row>
    <row r="420" spans="1:10" x14ac:dyDescent="0.25">
      <c r="A420" s="12">
        <v>435</v>
      </c>
      <c r="B420" s="12">
        <v>39</v>
      </c>
      <c r="C420" s="12">
        <v>1747</v>
      </c>
      <c r="D420" t="str">
        <f>VLOOKUP(C420,'ESO map constants'!$B$3:$C$1000,2,FALSE)</f>
        <v>Blackreach: Greymoor Caverns</v>
      </c>
      <c r="E420" s="3">
        <f>IF(B420&lt;&gt;"",VLOOKUP(B420,'ESO map constants'!$A$3:$D$1000,4,FALSE),"")</f>
        <v>1161</v>
      </c>
      <c r="F420" s="3">
        <f>VLOOKUP(E420,'ESO zone constants'!$A$3:$B$9950,2,FALSE)</f>
        <v>744</v>
      </c>
      <c r="G420" s="3" t="str">
        <f>IF(E420&lt;&gt;"",VLOOKUP(E420,'ESO zone constants'!$A$3:$D$950,4,FALSE),"")</f>
        <v>Blackreach: Greymoor Caverns</v>
      </c>
      <c r="H420">
        <v>6</v>
      </c>
      <c r="I420" t="str">
        <f>VLOOKUP(A420,'ESO wayshrine names'!$A$3:$B$1000,2,FALSE)</f>
        <v>Dungeon: Stone Garden</v>
      </c>
      <c r="J420" s="30" t="str">
        <f t="shared" si="6"/>
        <v>[435]=1161,</v>
      </c>
    </row>
    <row r="421" spans="1:10" x14ac:dyDescent="0.25">
      <c r="A421" s="12">
        <v>436</v>
      </c>
      <c r="B421" s="12">
        <v>38</v>
      </c>
      <c r="C421" s="12">
        <v>1719</v>
      </c>
      <c r="D421" t="str">
        <f>VLOOKUP(C421,'ESO map constants'!$B$3:$C$1000,2,FALSE)</f>
        <v>Western Skyrim</v>
      </c>
      <c r="E421" s="3">
        <f>IF(B421&lt;&gt;"",VLOOKUP(B421,'ESO map constants'!$A$3:$D$1000,4,FALSE),"")</f>
        <v>1160</v>
      </c>
      <c r="F421" s="3">
        <f>VLOOKUP(E421,'ESO zone constants'!$A$3:$B$9950,2,FALSE)</f>
        <v>743</v>
      </c>
      <c r="G421" s="3" t="str">
        <f>IF(E421&lt;&gt;"",VLOOKUP(E421,'ESO zone constants'!$A$3:$D$950,4,FALSE),"")</f>
        <v>Western Skyrim</v>
      </c>
      <c r="H421">
        <v>6</v>
      </c>
      <c r="I421" t="str">
        <f>VLOOKUP(A421,'ESO wayshrine names'!$A$3:$B$1000,2,FALSE)</f>
        <v>Dungeon: Castle Thorn</v>
      </c>
      <c r="J421" s="30" t="str">
        <f t="shared" si="6"/>
        <v>[436]=1160,</v>
      </c>
    </row>
    <row r="422" spans="1:10" x14ac:dyDescent="0.25">
      <c r="A422" s="12">
        <v>438</v>
      </c>
      <c r="B422" s="12">
        <v>38</v>
      </c>
      <c r="C422" s="12">
        <v>1719</v>
      </c>
      <c r="D422" t="str">
        <f>VLOOKUP(C422,'ESO map constants'!$B$3:$C$1000,2,FALSE)</f>
        <v>Western Skyrim</v>
      </c>
      <c r="E422" s="3">
        <f>IF(B422&lt;&gt;"",VLOOKUP(B422,'ESO map constants'!$A$3:$D$1000,4,FALSE),"")</f>
        <v>1160</v>
      </c>
      <c r="F422" s="3">
        <f>VLOOKUP(E422,'ESO zone constants'!$A$3:$B$9950,2,FALSE)</f>
        <v>743</v>
      </c>
      <c r="G422" s="3" t="str">
        <f>IF(E422&lt;&gt;"",VLOOKUP(E422,'ESO zone constants'!$A$3:$D$950,4,FALSE),"")</f>
        <v>Western Skyrim</v>
      </c>
      <c r="H422">
        <v>7</v>
      </c>
      <c r="I422" t="str">
        <f>VLOOKUP(A422,'ESO wayshrine names'!$A$3:$B$1000,2,FALSE)</f>
        <v>Snowmelt Suite</v>
      </c>
      <c r="J422" s="30" t="str">
        <f t="shared" si="6"/>
        <v>[438]=1160,</v>
      </c>
    </row>
    <row r="423" spans="1:10" x14ac:dyDescent="0.25">
      <c r="A423" s="12">
        <v>439</v>
      </c>
      <c r="B423" s="12">
        <v>38</v>
      </c>
      <c r="C423" s="12">
        <v>1719</v>
      </c>
      <c r="D423" t="str">
        <f>VLOOKUP(C423,'ESO map constants'!$B$3:$C$1000,2,FALSE)</f>
        <v>Western Skyrim</v>
      </c>
      <c r="E423" s="3">
        <f>IF(B423&lt;&gt;"",VLOOKUP(B423,'ESO map constants'!$A$3:$D$1000,4,FALSE),"")</f>
        <v>1160</v>
      </c>
      <c r="F423" s="3">
        <f>VLOOKUP(E423,'ESO zone constants'!$A$3:$B$9950,2,FALSE)</f>
        <v>743</v>
      </c>
      <c r="G423" s="3" t="str">
        <f>IF(E423&lt;&gt;"",VLOOKUP(E423,'ESO zone constants'!$A$3:$D$950,4,FALSE),"")</f>
        <v>Western Skyrim</v>
      </c>
      <c r="H423">
        <v>7</v>
      </c>
      <c r="I423" t="str">
        <f>VLOOKUP(A423,'ESO wayshrine names'!$A$3:$B$1000,2,FALSE)</f>
        <v>Proudspire Manor</v>
      </c>
      <c r="J423" s="30" t="str">
        <f t="shared" si="6"/>
        <v>[439]=1160,</v>
      </c>
    </row>
    <row r="424" spans="1:10" x14ac:dyDescent="0.25">
      <c r="A424" s="12">
        <v>440</v>
      </c>
      <c r="B424" s="12">
        <v>39</v>
      </c>
      <c r="C424" s="12">
        <v>1747</v>
      </c>
      <c r="D424" t="str">
        <f>VLOOKUP(C424,'ESO map constants'!$B$3:$C$1000,2,FALSE)</f>
        <v>Blackreach: Greymoor Caverns</v>
      </c>
      <c r="E424" s="3">
        <f>IF(B424&lt;&gt;"",VLOOKUP(B424,'ESO map constants'!$A$3:$D$1000,4,FALSE),"")</f>
        <v>1161</v>
      </c>
      <c r="F424" s="3">
        <f>VLOOKUP(E424,'ESO zone constants'!$A$3:$B$9950,2,FALSE)</f>
        <v>744</v>
      </c>
      <c r="G424" s="3" t="str">
        <f>IF(E424&lt;&gt;"",VLOOKUP(E424,'ESO zone constants'!$A$3:$D$950,4,FALSE),"")</f>
        <v>Blackreach: Greymoor Caverns</v>
      </c>
      <c r="H424">
        <v>7</v>
      </c>
      <c r="I424" t="str">
        <f>VLOOKUP(A424,'ESO wayshrine names'!$A$3:$B$1000,2,FALSE)</f>
        <v>Bastion Sanguinaris</v>
      </c>
      <c r="J424" s="30" t="str">
        <f t="shared" si="6"/>
        <v>[440]=1161,</v>
      </c>
    </row>
    <row r="425" spans="1:10" x14ac:dyDescent="0.25">
      <c r="A425" s="12">
        <v>441</v>
      </c>
      <c r="B425" s="12">
        <v>42</v>
      </c>
      <c r="C425" s="12">
        <v>1814</v>
      </c>
      <c r="D425" t="str">
        <f>VLOOKUP(C425,'ESO map constants'!$B$3:$C$1000,2,FALSE)</f>
        <v>The Reach</v>
      </c>
      <c r="E425" s="3">
        <f>IF(B425&lt;&gt;"",VLOOKUP(B425,'ESO map constants'!$A$3:$D$1000,4,FALSE),"")</f>
        <v>1207</v>
      </c>
      <c r="F425" s="3">
        <f>VLOOKUP(E425,'ESO zone constants'!$A$3:$B$9950,2,FALSE)</f>
        <v>783</v>
      </c>
      <c r="G425" s="3" t="str">
        <f>IF(E425&lt;&gt;"",VLOOKUP(E425,'ESO zone constants'!$A$3:$D$950,4,FALSE),"")</f>
        <v>The Reach</v>
      </c>
      <c r="H425">
        <v>1</v>
      </c>
      <c r="I425" t="str">
        <f>VLOOKUP(A425,'ESO wayshrine names'!$A$3:$B$1000,2,FALSE)</f>
        <v>Briar Rock Wayshrine</v>
      </c>
      <c r="J425" s="30" t="str">
        <f t="shared" si="6"/>
        <v>[441]=1207,</v>
      </c>
    </row>
    <row r="426" spans="1:10" x14ac:dyDescent="0.25">
      <c r="A426" s="12">
        <v>442</v>
      </c>
      <c r="B426" s="12">
        <v>42</v>
      </c>
      <c r="C426" s="12">
        <v>1814</v>
      </c>
      <c r="D426" t="str">
        <f>VLOOKUP(C426,'ESO map constants'!$B$3:$C$1000,2,FALSE)</f>
        <v>The Reach</v>
      </c>
      <c r="E426" s="3">
        <f>IF(B426&lt;&gt;"",VLOOKUP(B426,'ESO map constants'!$A$3:$D$1000,4,FALSE),"")</f>
        <v>1207</v>
      </c>
      <c r="F426" s="3">
        <f>VLOOKUP(E426,'ESO zone constants'!$A$3:$B$9950,2,FALSE)</f>
        <v>783</v>
      </c>
      <c r="G426" s="3" t="str">
        <f>IF(E426&lt;&gt;"",VLOOKUP(E426,'ESO zone constants'!$A$3:$D$950,4,FALSE),"")</f>
        <v>The Reach</v>
      </c>
      <c r="H426">
        <v>1</v>
      </c>
      <c r="I426" t="str">
        <f>VLOOKUP(A426,'ESO wayshrine names'!$A$3:$B$1000,2,FALSE)</f>
        <v>Druadach Mountains Wayshrine</v>
      </c>
      <c r="J426" s="30" t="str">
        <f t="shared" si="6"/>
        <v>[442]=1207,</v>
      </c>
    </row>
    <row r="427" spans="1:10" x14ac:dyDescent="0.25">
      <c r="A427" s="12">
        <v>443</v>
      </c>
      <c r="B427" s="12">
        <v>42</v>
      </c>
      <c r="C427" s="12">
        <v>1814</v>
      </c>
      <c r="D427" t="str">
        <f>VLOOKUP(C427,'ESO map constants'!$B$3:$C$1000,2,FALSE)</f>
        <v>The Reach</v>
      </c>
      <c r="E427" s="3">
        <f>IF(B427&lt;&gt;"",VLOOKUP(B427,'ESO map constants'!$A$3:$D$1000,4,FALSE),"")</f>
        <v>1207</v>
      </c>
      <c r="F427" s="3">
        <f>VLOOKUP(E427,'ESO zone constants'!$A$3:$B$9950,2,FALSE)</f>
        <v>783</v>
      </c>
      <c r="G427" s="3" t="str">
        <f>IF(E427&lt;&gt;"",VLOOKUP(E427,'ESO zone constants'!$A$3:$D$950,4,FALSE),"")</f>
        <v>The Reach</v>
      </c>
      <c r="H427">
        <v>1</v>
      </c>
      <c r="I427" t="str">
        <f>VLOOKUP(A427,'ESO wayshrine names'!$A$3:$B$1000,2,FALSE)</f>
        <v>North Markarth Wayshrine</v>
      </c>
      <c r="J427" s="30" t="str">
        <f t="shared" si="6"/>
        <v>[443]=1207,</v>
      </c>
    </row>
    <row r="428" spans="1:10" x14ac:dyDescent="0.25">
      <c r="A428" s="12">
        <v>444</v>
      </c>
      <c r="B428" s="12">
        <v>42</v>
      </c>
      <c r="C428" s="12">
        <v>1814</v>
      </c>
      <c r="D428" t="str">
        <f>VLOOKUP(C428,'ESO map constants'!$B$3:$C$1000,2,FALSE)</f>
        <v>The Reach</v>
      </c>
      <c r="E428" s="3">
        <f>IF(B428&lt;&gt;"",VLOOKUP(B428,'ESO map constants'!$A$3:$D$1000,4,FALSE),"")</f>
        <v>1207</v>
      </c>
      <c r="F428" s="3">
        <f>VLOOKUP(E428,'ESO zone constants'!$A$3:$B$9950,2,FALSE)</f>
        <v>783</v>
      </c>
      <c r="G428" s="3" t="str">
        <f>IF(E428&lt;&gt;"",VLOOKUP(E428,'ESO zone constants'!$A$3:$D$950,4,FALSE),"")</f>
        <v>The Reach</v>
      </c>
      <c r="H428">
        <v>1</v>
      </c>
      <c r="I428" t="str">
        <f>VLOOKUP(A428,'ESO wayshrine names'!$A$3:$B$1000,2,FALSE)</f>
        <v>Lost Valley Wayshrine</v>
      </c>
      <c r="J428" s="30" t="str">
        <f t="shared" si="6"/>
        <v>[444]=1207,</v>
      </c>
    </row>
    <row r="429" spans="1:10" x14ac:dyDescent="0.25">
      <c r="A429" s="12">
        <v>445</v>
      </c>
      <c r="B429" s="12">
        <v>42</v>
      </c>
      <c r="C429" s="12">
        <v>1814</v>
      </c>
      <c r="D429" t="str">
        <f>VLOOKUP(C429,'ESO map constants'!$B$3:$C$1000,2,FALSE)</f>
        <v>The Reach</v>
      </c>
      <c r="E429" s="3">
        <f>IF(B429&lt;&gt;"",VLOOKUP(B429,'ESO map constants'!$A$3:$D$1000,4,FALSE),"")</f>
        <v>1207</v>
      </c>
      <c r="F429" s="3">
        <f>VLOOKUP(E429,'ESO zone constants'!$A$3:$B$9950,2,FALSE)</f>
        <v>783</v>
      </c>
      <c r="G429" s="3" t="str">
        <f>IF(E429&lt;&gt;"",VLOOKUP(E429,'ESO zone constants'!$A$3:$D$950,4,FALSE),"")</f>
        <v>The Reach</v>
      </c>
      <c r="H429">
        <v>1</v>
      </c>
      <c r="I429" t="str">
        <f>VLOOKUP(A429,'ESO wayshrine names'!$A$3:$B$1000,2,FALSE)</f>
        <v>Karthwasten Wayshrine</v>
      </c>
      <c r="J429" s="30" t="str">
        <f t="shared" si="6"/>
        <v>[445]=1207,</v>
      </c>
    </row>
    <row r="430" spans="1:10" x14ac:dyDescent="0.25">
      <c r="A430" s="12">
        <v>446</v>
      </c>
      <c r="B430" s="5">
        <v>41</v>
      </c>
      <c r="C430" s="12">
        <v>1850</v>
      </c>
      <c r="D430" t="str">
        <f>VLOOKUP(C430,'ESO map constants'!$B$3:$C$1000,2,FALSE)</f>
        <v>Blackreach: Arkthzand Cavern</v>
      </c>
      <c r="E430" s="3">
        <f>IF(B430&lt;&gt;"",VLOOKUP(B430,'ESO map constants'!$A$3:$D$1000,4,FALSE),"")</f>
        <v>1208</v>
      </c>
      <c r="F430" s="3">
        <f>VLOOKUP(E430,'ESO zone constants'!$A$3:$B$9950,2,FALSE)</f>
        <v>784</v>
      </c>
      <c r="G430" s="3" t="str">
        <f>IF(E430&lt;&gt;"",VLOOKUP(E430,'ESO zone constants'!$A$3:$D$950,4,FALSE),"")</f>
        <v>Blackreach: Arkthzand Cavern</v>
      </c>
      <c r="H430">
        <v>1</v>
      </c>
      <c r="I430" t="str">
        <f>VLOOKUP(A430,'ESO wayshrine names'!$A$3:$B$1000,2,FALSE)</f>
        <v>Arkthzand Wayshrine</v>
      </c>
      <c r="J430" s="30" t="str">
        <f t="shared" si="6"/>
        <v>[446]=1208,</v>
      </c>
    </row>
    <row r="431" spans="1:10" x14ac:dyDescent="0.25">
      <c r="A431" s="12">
        <v>447</v>
      </c>
      <c r="B431" s="12">
        <v>42</v>
      </c>
      <c r="C431" s="12">
        <v>1814</v>
      </c>
      <c r="D431" t="str">
        <f>VLOOKUP(C431,'ESO map constants'!$B$3:$C$1000,2,FALSE)</f>
        <v>The Reach</v>
      </c>
      <c r="E431" s="3">
        <f>IF(B431&lt;&gt;"",VLOOKUP(B431,'ESO map constants'!$A$3:$D$1000,4,FALSE),"")</f>
        <v>1207</v>
      </c>
      <c r="F431" s="3">
        <f>VLOOKUP(E431,'ESO zone constants'!$A$3:$B$9950,2,FALSE)</f>
        <v>783</v>
      </c>
      <c r="G431" s="3" t="str">
        <f>IF(E431&lt;&gt;"",VLOOKUP(E431,'ESO zone constants'!$A$3:$D$950,4,FALSE),"")</f>
        <v>The Reach</v>
      </c>
      <c r="H431">
        <v>1</v>
      </c>
      <c r="I431" t="str">
        <f>VLOOKUP(A431,'ESO wayshrine names'!$A$3:$B$1000,2,FALSE)</f>
        <v>Rebel's Retreat Wayshrine</v>
      </c>
      <c r="J431" s="30" t="str">
        <f t="shared" si="6"/>
        <v>[447]=1207,</v>
      </c>
    </row>
    <row r="432" spans="1:10" x14ac:dyDescent="0.25">
      <c r="A432" s="12">
        <v>448</v>
      </c>
      <c r="B432" s="5">
        <v>41</v>
      </c>
      <c r="C432" s="12">
        <v>1850</v>
      </c>
      <c r="D432" t="str">
        <f>VLOOKUP(C432,'ESO map constants'!$B$3:$C$1000,2,FALSE)</f>
        <v>Blackreach: Arkthzand Cavern</v>
      </c>
      <c r="E432" s="3">
        <f>IF(B432&lt;&gt;"",VLOOKUP(B432,'ESO map constants'!$A$3:$D$1000,4,FALSE),"")</f>
        <v>1208</v>
      </c>
      <c r="F432" s="3">
        <f>VLOOKUP(E432,'ESO zone constants'!$A$3:$B$9950,2,FALSE)</f>
        <v>784</v>
      </c>
      <c r="G432" s="3" t="str">
        <f>IF(E432&lt;&gt;"",VLOOKUP(E432,'ESO zone constants'!$A$3:$D$950,4,FALSE),"")</f>
        <v>Blackreach: Arkthzand Cavern</v>
      </c>
      <c r="H432">
        <v>2</v>
      </c>
      <c r="I432" t="str">
        <f>VLOOKUP(A432,'ESO wayshrine names'!$A$3:$B$1000,2,FALSE)</f>
        <v>Nighthollow Wayshrine</v>
      </c>
      <c r="J432" s="30" t="str">
        <f t="shared" si="6"/>
        <v>[448]=1208,</v>
      </c>
    </row>
    <row r="433" spans="1:10" x14ac:dyDescent="0.25">
      <c r="A433" s="12">
        <v>449</v>
      </c>
      <c r="B433" s="12">
        <v>42</v>
      </c>
      <c r="C433" s="12">
        <v>1814</v>
      </c>
      <c r="D433" t="str">
        <f>VLOOKUP(C433,'ESO map constants'!$B$3:$C$1000,2,FALSE)</f>
        <v>The Reach</v>
      </c>
      <c r="E433" s="3">
        <f>IF(B433&lt;&gt;"",VLOOKUP(B433,'ESO map constants'!$A$3:$D$1000,4,FALSE),"")</f>
        <v>1207</v>
      </c>
      <c r="F433" s="3">
        <f>VLOOKUP(E433,'ESO zone constants'!$A$3:$B$9950,2,FALSE)</f>
        <v>783</v>
      </c>
      <c r="G433" s="3" t="str">
        <f>IF(E433&lt;&gt;"",VLOOKUP(E433,'ESO zone constants'!$A$3:$D$950,4,FALSE),"")</f>
        <v>The Reach</v>
      </c>
      <c r="H433">
        <v>1</v>
      </c>
      <c r="I433" t="str">
        <f>VLOOKUP(A433,'ESO wayshrine names'!$A$3:$B$1000,2,FALSE)</f>
        <v>Markarth Wayshrine</v>
      </c>
      <c r="J433" s="30" t="str">
        <f t="shared" si="6"/>
        <v>[449]=1207,</v>
      </c>
    </row>
    <row r="434" spans="1:10" x14ac:dyDescent="0.25">
      <c r="A434" s="12">
        <v>450</v>
      </c>
      <c r="B434" s="12">
        <v>38</v>
      </c>
      <c r="C434" s="12">
        <v>1719</v>
      </c>
      <c r="D434" t="str">
        <f>VLOOKUP(C434,'ESO map constants'!$B$3:$C$1000,2,FALSE)</f>
        <v>Western Skyrim</v>
      </c>
      <c r="E434" s="3">
        <f>IF(B434&lt;&gt;"",VLOOKUP(B434,'ESO map constants'!$A$3:$D$1000,4,FALSE),"")</f>
        <v>1160</v>
      </c>
      <c r="F434" s="3">
        <f>VLOOKUP(E434,'ESO zone constants'!$A$3:$B$9950,2,FALSE)</f>
        <v>743</v>
      </c>
      <c r="G434" s="3" t="str">
        <f>IF(E434&lt;&gt;"",VLOOKUP(E434,'ESO zone constants'!$A$3:$D$950,4,FALSE),"")</f>
        <v>Western Skyrim</v>
      </c>
      <c r="H434">
        <v>1</v>
      </c>
      <c r="I434" t="str">
        <f>VLOOKUP(A434,'ESO wayshrine names'!$A$3:$B$1000,2,FALSE)</f>
        <v>Giant's Coast Wayshrine</v>
      </c>
      <c r="J434" s="30" t="str">
        <f t="shared" si="6"/>
        <v>[450]=1160,</v>
      </c>
    </row>
    <row r="435" spans="1:10" x14ac:dyDescent="0.25">
      <c r="A435" s="12">
        <v>451</v>
      </c>
      <c r="B435" s="12">
        <v>38</v>
      </c>
      <c r="C435" s="12">
        <v>1719</v>
      </c>
      <c r="D435" t="str">
        <f>VLOOKUP(C435,'ESO map constants'!$B$3:$C$1000,2,FALSE)</f>
        <v>Western Skyrim</v>
      </c>
      <c r="E435" s="3">
        <f>IF(B435&lt;&gt;"",VLOOKUP(B435,'ESO map constants'!$A$3:$D$1000,4,FALSE),"")</f>
        <v>1160</v>
      </c>
      <c r="F435" s="3">
        <f>VLOOKUP(E435,'ESO zone constants'!$A$3:$B$9950,2,FALSE)</f>
        <v>743</v>
      </c>
      <c r="G435" s="3" t="str">
        <f>IF(E435&lt;&gt;"",VLOOKUP(E435,'ESO zone constants'!$A$3:$D$950,4,FALSE),"")</f>
        <v>Western Skyrim</v>
      </c>
      <c r="H435">
        <v>1</v>
      </c>
      <c r="I435" t="str">
        <f>VLOOKUP(A435,'ESO wayshrine names'!$A$3:$B$1000,2,FALSE)</f>
        <v>Northern Watch Wayshrine</v>
      </c>
      <c r="J435" s="30" t="str">
        <f t="shared" si="6"/>
        <v>[451]=1160,</v>
      </c>
    </row>
    <row r="436" spans="1:10" x14ac:dyDescent="0.25">
      <c r="A436" s="12">
        <v>452</v>
      </c>
      <c r="B436" s="12">
        <v>38</v>
      </c>
      <c r="C436" s="12">
        <v>1719</v>
      </c>
      <c r="D436" t="str">
        <f>VLOOKUP(C436,'ESO map constants'!$B$3:$C$1000,2,FALSE)</f>
        <v>Western Skyrim</v>
      </c>
      <c r="E436" s="3">
        <f>IF(B436&lt;&gt;"",VLOOKUP(B436,'ESO map constants'!$A$3:$D$1000,4,FALSE),"")</f>
        <v>1160</v>
      </c>
      <c r="F436" s="3">
        <f>VLOOKUP(E436,'ESO zone constants'!$A$3:$B$9950,2,FALSE)</f>
        <v>743</v>
      </c>
      <c r="G436" s="3" t="str">
        <f>IF(E436&lt;&gt;"",VLOOKUP(E436,'ESO zone constants'!$A$3:$D$950,4,FALSE),"")</f>
        <v>Western Skyrim</v>
      </c>
      <c r="H436">
        <v>7</v>
      </c>
      <c r="I436" t="str">
        <f>VLOOKUP(A436,'ESO wayshrine names'!$A$3:$B$1000,2,FALSE)</f>
        <v>Antiquarian's Alpine Gallery</v>
      </c>
      <c r="J436" s="30" t="str">
        <f t="shared" si="6"/>
        <v>[452]=1160,</v>
      </c>
    </row>
    <row r="437" spans="1:10" x14ac:dyDescent="0.25">
      <c r="A437" s="12">
        <v>453</v>
      </c>
      <c r="B437" s="12">
        <v>38</v>
      </c>
      <c r="C437" s="12">
        <v>1719</v>
      </c>
      <c r="D437" t="str">
        <f>VLOOKUP(C437,'ESO map constants'!$B$3:$C$1000,2,FALSE)</f>
        <v>Western Skyrim</v>
      </c>
      <c r="E437" s="3">
        <f>IF(B437&lt;&gt;"",VLOOKUP(B437,'ESO map constants'!$A$3:$D$1000,4,FALSE),"")</f>
        <v>1160</v>
      </c>
      <c r="F437" s="3">
        <f>VLOOKUP(E437,'ESO zone constants'!$A$3:$B$9950,2,FALSE)</f>
        <v>743</v>
      </c>
      <c r="G437" s="3" t="str">
        <f>IF(E437&lt;&gt;"",VLOOKUP(E437,'ESO zone constants'!$A$3:$D$950,4,FALSE),"")</f>
        <v>Western Skyrim</v>
      </c>
      <c r="H437">
        <v>7</v>
      </c>
      <c r="I437" t="str">
        <f>VLOOKUP(A437,'ESO wayshrine names'!$A$3:$B$1000,2,FALSE)</f>
        <v>Stillwaters Retreat</v>
      </c>
      <c r="J437" s="30" t="str">
        <f t="shared" si="6"/>
        <v>[453]=1160,</v>
      </c>
    </row>
    <row r="438" spans="1:10" x14ac:dyDescent="0.25">
      <c r="A438" s="12">
        <v>454</v>
      </c>
      <c r="C438" s="12"/>
      <c r="D438" t="e">
        <f>VLOOKUP(C438,'ESO map constants'!$B$3:$C$1000,2,FALSE)</f>
        <v>#N/A</v>
      </c>
      <c r="E438" s="3" t="str">
        <f>IF(B438&lt;&gt;"",VLOOKUP(B438,'ESO map constants'!$A$3:$D$1000,4,FALSE),"")</f>
        <v/>
      </c>
      <c r="F438" s="3" t="e">
        <f>VLOOKUP(E438,'ESO zone constants'!$A$3:$B$9950,2,FALSE)</f>
        <v>#N/A</v>
      </c>
      <c r="G438" s="3" t="str">
        <f>IF(E438&lt;&gt;"",VLOOKUP(E438,'ESO zone constants'!$A$3:$D$950,4,FALSE),"")</f>
        <v/>
      </c>
      <c r="H438"/>
      <c r="I438">
        <f>VLOOKUP(A438,'ESO wayshrine names'!$A$3:$B$1000,2,FALSE)</f>
        <v>0</v>
      </c>
      <c r="J438" s="30" t="str">
        <f t="shared" si="6"/>
        <v/>
      </c>
    </row>
    <row r="439" spans="1:10" x14ac:dyDescent="0.25">
      <c r="A439" s="12">
        <v>455</v>
      </c>
      <c r="B439" s="12">
        <v>38</v>
      </c>
      <c r="C439" s="12">
        <v>1719</v>
      </c>
      <c r="D439" t="str">
        <f>VLOOKUP(C439,'ESO map constants'!$B$3:$C$1000,2,FALSE)</f>
        <v>Western Skyrim</v>
      </c>
      <c r="E439" s="3">
        <f>IF(B439&lt;&gt;"",VLOOKUP(B439,'ESO map constants'!$A$3:$D$1000,4,FALSE),"")</f>
        <v>1160</v>
      </c>
      <c r="F439" s="3">
        <f>VLOOKUP(E439,'ESO zone constants'!$A$3:$B$9950,2,FALSE)</f>
        <v>743</v>
      </c>
      <c r="G439" s="3" t="str">
        <f>IF(E439&lt;&gt;"",VLOOKUP(E439,'ESO zone constants'!$A$3:$D$950,4,FALSE),"")</f>
        <v>Western Skyrim</v>
      </c>
      <c r="H439">
        <v>7</v>
      </c>
      <c r="I439" t="str">
        <f>VLOOKUP(A439,'ESO wayshrine names'!$A$3:$B$1000,2,FALSE)</f>
        <v>Shalidor's Shrouded Realm</v>
      </c>
      <c r="J439" s="30" t="str">
        <f t="shared" si="6"/>
        <v>[455]=1160,</v>
      </c>
    </row>
    <row r="440" spans="1:10" x14ac:dyDescent="0.25">
      <c r="A440" s="12">
        <v>456</v>
      </c>
      <c r="B440" s="12">
        <v>42</v>
      </c>
      <c r="C440" s="12">
        <v>1814</v>
      </c>
      <c r="D440" t="str">
        <f>VLOOKUP(C440,'ESO map constants'!$B$3:$C$1000,2,FALSE)</f>
        <v>The Reach</v>
      </c>
      <c r="E440" s="3">
        <f>IF(B440&lt;&gt;"",VLOOKUP(B440,'ESO map constants'!$A$3:$D$1000,4,FALSE),"")</f>
        <v>1207</v>
      </c>
      <c r="F440" s="3">
        <f>VLOOKUP(E440,'ESO zone constants'!$A$3:$B$9950,2,FALSE)</f>
        <v>783</v>
      </c>
      <c r="G440" s="3" t="str">
        <f>IF(E440&lt;&gt;"",VLOOKUP(E440,'ESO zone constants'!$A$3:$D$950,4,FALSE),"")</f>
        <v>The Reach</v>
      </c>
      <c r="H440">
        <v>7</v>
      </c>
      <c r="I440" t="str">
        <f>VLOOKUP(A440,'ESO wayshrine names'!$A$3:$B$1000,2,FALSE)</f>
        <v>Stone Eagle Aerie</v>
      </c>
      <c r="J440" s="30" t="str">
        <f t="shared" si="6"/>
        <v>[456]=1207,</v>
      </c>
    </row>
    <row r="441" spans="1:10" x14ac:dyDescent="0.25">
      <c r="A441" s="12">
        <v>457</v>
      </c>
      <c r="B441" s="12">
        <v>42</v>
      </c>
      <c r="C441" s="12">
        <v>1814</v>
      </c>
      <c r="D441" t="str">
        <f>VLOOKUP(C441,'ESO map constants'!$B$3:$C$1000,2,FALSE)</f>
        <v>The Reach</v>
      </c>
      <c r="E441" s="3">
        <f>IF(B441&lt;&gt;"",VLOOKUP(B441,'ESO map constants'!$A$3:$D$1000,4,FALSE),"")</f>
        <v>1207</v>
      </c>
      <c r="F441" s="3">
        <f>VLOOKUP(E441,'ESO zone constants'!$A$3:$B$9950,2,FALSE)</f>
        <v>783</v>
      </c>
      <c r="G441" s="3" t="str">
        <f>IF(E441&lt;&gt;"",VLOOKUP(E441,'ESO zone constants'!$A$3:$D$950,4,FALSE),"")</f>
        <v>The Reach</v>
      </c>
      <c r="H441">
        <v>0</v>
      </c>
      <c r="I441" t="str">
        <f>VLOOKUP(A441,'ESO wayshrine names'!$A$3:$B$1000,2,FALSE)</f>
        <v>Vateshran Hollows</v>
      </c>
      <c r="J441" s="30" t="str">
        <f t="shared" si="6"/>
        <v>[457]=1207,</v>
      </c>
    </row>
    <row r="442" spans="1:10" x14ac:dyDescent="0.25">
      <c r="H442"/>
    </row>
    <row r="443" spans="1:10" x14ac:dyDescent="0.25">
      <c r="H443"/>
    </row>
    <row r="444" spans="1:10" x14ac:dyDescent="0.25">
      <c r="H444"/>
    </row>
  </sheetData>
  <autoFilter ref="A2:J441" xr:uid="{00000000-0009-0000-0000-000007000000}">
    <sortState xmlns:xlrd2="http://schemas.microsoft.com/office/spreadsheetml/2017/richdata2" ref="A3:J441">
      <sortCondition ref="A2:A441"/>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K378"/>
  <sheetViews>
    <sheetView workbookViewId="0">
      <pane ySplit="2" topLeftCell="A38" activePane="bottomLeft" state="frozen"/>
      <selection pane="bottomLeft" activeCell="I52" sqref="I52"/>
    </sheetView>
  </sheetViews>
  <sheetFormatPr baseColWidth="10" defaultRowHeight="15" x14ac:dyDescent="0.25"/>
  <cols>
    <col min="1" max="1" width="8.42578125" customWidth="1"/>
    <col min="2" max="2" width="18.85546875" bestFit="1" customWidth="1"/>
    <col min="3" max="3" width="15.42578125"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1965</v>
      </c>
    </row>
    <row r="2" spans="1:11" x14ac:dyDescent="0.25">
      <c r="A2" s="61" t="s">
        <v>1952</v>
      </c>
      <c r="B2" s="1" t="s">
        <v>1953</v>
      </c>
      <c r="C2" s="1" t="s">
        <v>1954</v>
      </c>
      <c r="D2" s="1" t="s">
        <v>1955</v>
      </c>
      <c r="E2" s="1" t="s">
        <v>1957</v>
      </c>
      <c r="F2" s="1" t="s">
        <v>1956</v>
      </c>
      <c r="G2" s="1" t="s">
        <v>1958</v>
      </c>
      <c r="H2" s="1" t="s">
        <v>1959</v>
      </c>
      <c r="I2" s="1" t="s">
        <v>1960</v>
      </c>
    </row>
    <row r="3" spans="1:11" x14ac:dyDescent="0.25">
      <c r="A3" s="57">
        <v>381</v>
      </c>
      <c r="B3">
        <v>36</v>
      </c>
      <c r="C3">
        <v>1555</v>
      </c>
      <c r="D3" t="s">
        <v>1559</v>
      </c>
      <c r="E3">
        <v>681</v>
      </c>
      <c r="F3">
        <v>1086</v>
      </c>
      <c r="G3" t="s">
        <v>1559</v>
      </c>
      <c r="H3">
        <v>1</v>
      </c>
      <c r="I3" t="s">
        <v>1914</v>
      </c>
      <c r="K3" s="57"/>
    </row>
    <row r="4" spans="1:11" x14ac:dyDescent="0.25">
      <c r="A4" s="57">
        <v>382</v>
      </c>
      <c r="B4">
        <v>36</v>
      </c>
      <c r="C4">
        <v>1555</v>
      </c>
      <c r="D4" t="s">
        <v>1559</v>
      </c>
      <c r="E4">
        <v>681</v>
      </c>
      <c r="F4">
        <v>1086</v>
      </c>
      <c r="G4" t="s">
        <v>1559</v>
      </c>
      <c r="H4">
        <v>1</v>
      </c>
      <c r="I4" t="s">
        <v>1915</v>
      </c>
      <c r="K4" s="57"/>
    </row>
    <row r="5" spans="1:11" x14ac:dyDescent="0.25">
      <c r="A5" s="57">
        <v>383</v>
      </c>
      <c r="B5">
        <v>36</v>
      </c>
      <c r="C5">
        <v>1555</v>
      </c>
      <c r="D5" t="s">
        <v>1559</v>
      </c>
      <c r="E5">
        <v>681</v>
      </c>
      <c r="F5">
        <v>1086</v>
      </c>
      <c r="G5" t="s">
        <v>1559</v>
      </c>
      <c r="H5">
        <v>1</v>
      </c>
      <c r="I5" t="s">
        <v>1916</v>
      </c>
      <c r="K5" s="57"/>
    </row>
    <row r="6" spans="1:11" x14ac:dyDescent="0.25">
      <c r="A6" s="57">
        <v>384</v>
      </c>
      <c r="B6">
        <v>36</v>
      </c>
      <c r="C6">
        <v>1555</v>
      </c>
      <c r="D6" t="s">
        <v>1559</v>
      </c>
      <c r="E6">
        <v>681</v>
      </c>
      <c r="F6">
        <v>1086</v>
      </c>
      <c r="G6" t="s">
        <v>1559</v>
      </c>
      <c r="H6">
        <v>1</v>
      </c>
      <c r="I6" t="s">
        <v>1917</v>
      </c>
      <c r="K6" s="57"/>
    </row>
    <row r="7" spans="1:11" x14ac:dyDescent="0.25">
      <c r="A7" s="57">
        <v>386</v>
      </c>
      <c r="B7">
        <v>36</v>
      </c>
      <c r="C7">
        <v>1555</v>
      </c>
      <c r="D7" t="s">
        <v>1559</v>
      </c>
      <c r="E7">
        <v>681</v>
      </c>
      <c r="F7">
        <v>1086</v>
      </c>
      <c r="G7" t="s">
        <v>1559</v>
      </c>
      <c r="H7">
        <v>1</v>
      </c>
      <c r="I7" t="s">
        <v>1918</v>
      </c>
      <c r="K7" s="57"/>
    </row>
    <row r="8" spans="1:11" x14ac:dyDescent="0.25">
      <c r="A8" s="57">
        <v>387</v>
      </c>
      <c r="B8">
        <v>36</v>
      </c>
      <c r="C8">
        <v>1555</v>
      </c>
      <c r="D8" t="s">
        <v>1559</v>
      </c>
      <c r="E8">
        <v>681</v>
      </c>
      <c r="F8">
        <v>1086</v>
      </c>
      <c r="G8" t="s">
        <v>1559</v>
      </c>
      <c r="H8">
        <v>1</v>
      </c>
      <c r="I8" t="s">
        <v>1919</v>
      </c>
      <c r="K8" s="57"/>
    </row>
    <row r="9" spans="1:11" x14ac:dyDescent="0.25">
      <c r="A9" s="57">
        <v>391</v>
      </c>
      <c r="B9">
        <v>36</v>
      </c>
      <c r="C9">
        <v>1555</v>
      </c>
      <c r="D9" t="s">
        <v>1559</v>
      </c>
      <c r="E9">
        <v>681</v>
      </c>
      <c r="F9">
        <v>1086</v>
      </c>
      <c r="G9" t="s">
        <v>1559</v>
      </c>
      <c r="H9">
        <v>6</v>
      </c>
      <c r="I9" t="s">
        <v>1920</v>
      </c>
      <c r="K9" s="57"/>
    </row>
    <row r="10" spans="1:11" x14ac:dyDescent="0.25">
      <c r="A10" s="57">
        <v>396</v>
      </c>
      <c r="B10">
        <v>36</v>
      </c>
      <c r="C10">
        <v>1555</v>
      </c>
      <c r="D10" t="s">
        <v>1559</v>
      </c>
      <c r="E10">
        <v>681</v>
      </c>
      <c r="F10">
        <v>1086</v>
      </c>
      <c r="G10" t="s">
        <v>1559</v>
      </c>
      <c r="H10">
        <v>7</v>
      </c>
      <c r="I10" t="s">
        <v>1921</v>
      </c>
      <c r="K10" s="57"/>
    </row>
    <row r="11" spans="1:11" x14ac:dyDescent="0.25">
      <c r="A11" s="57">
        <v>397</v>
      </c>
      <c r="B11">
        <v>36</v>
      </c>
      <c r="C11">
        <v>1555</v>
      </c>
      <c r="D11" t="s">
        <v>1559</v>
      </c>
      <c r="E11">
        <v>681</v>
      </c>
      <c r="F11">
        <v>1086</v>
      </c>
      <c r="G11" t="s">
        <v>1559</v>
      </c>
      <c r="H11">
        <v>1</v>
      </c>
      <c r="I11" t="s">
        <v>1922</v>
      </c>
      <c r="K11" s="57"/>
    </row>
    <row r="12" spans="1:11" x14ac:dyDescent="0.25">
      <c r="A12" s="57">
        <v>399</v>
      </c>
      <c r="B12">
        <v>36</v>
      </c>
      <c r="C12">
        <v>1555</v>
      </c>
      <c r="D12" t="s">
        <v>1559</v>
      </c>
      <c r="E12">
        <v>681</v>
      </c>
      <c r="F12">
        <v>1086</v>
      </c>
      <c r="G12" t="s">
        <v>1559</v>
      </c>
      <c r="H12">
        <v>3</v>
      </c>
      <c r="I12" t="s">
        <v>1923</v>
      </c>
      <c r="K12" s="57"/>
    </row>
    <row r="13" spans="1:11" x14ac:dyDescent="0.25">
      <c r="A13" s="57">
        <v>400</v>
      </c>
      <c r="B13">
        <v>36</v>
      </c>
      <c r="C13">
        <v>1555</v>
      </c>
      <c r="D13" t="s">
        <v>1559</v>
      </c>
      <c r="E13">
        <v>681</v>
      </c>
      <c r="F13">
        <v>1086</v>
      </c>
      <c r="G13" t="s">
        <v>1559</v>
      </c>
      <c r="H13">
        <v>7</v>
      </c>
      <c r="I13" t="s">
        <v>1924</v>
      </c>
      <c r="K13" s="57"/>
    </row>
    <row r="14" spans="1:11" x14ac:dyDescent="0.25">
      <c r="A14" s="57">
        <v>401</v>
      </c>
      <c r="B14">
        <v>36</v>
      </c>
      <c r="C14">
        <v>1555</v>
      </c>
      <c r="D14" t="s">
        <v>1559</v>
      </c>
      <c r="E14">
        <v>681</v>
      </c>
      <c r="F14">
        <v>1086</v>
      </c>
      <c r="G14" t="s">
        <v>1559</v>
      </c>
      <c r="H14">
        <v>7</v>
      </c>
      <c r="I14" t="s">
        <v>1925</v>
      </c>
      <c r="K14" s="57"/>
    </row>
    <row r="15" spans="1:11" x14ac:dyDescent="0.25">
      <c r="A15" s="57">
        <v>402</v>
      </c>
      <c r="B15">
        <v>37</v>
      </c>
      <c r="C15">
        <v>1654</v>
      </c>
      <c r="D15" t="s">
        <v>1769</v>
      </c>
      <c r="E15">
        <v>720</v>
      </c>
      <c r="F15">
        <v>1133</v>
      </c>
      <c r="G15" t="s">
        <v>1769</v>
      </c>
      <c r="H15">
        <v>1</v>
      </c>
      <c r="I15" t="s">
        <v>1926</v>
      </c>
      <c r="K15" s="57"/>
    </row>
    <row r="16" spans="1:11" x14ac:dyDescent="0.25">
      <c r="A16" s="57">
        <v>403</v>
      </c>
      <c r="B16">
        <v>37</v>
      </c>
      <c r="C16">
        <v>1654</v>
      </c>
      <c r="D16" t="s">
        <v>1769</v>
      </c>
      <c r="E16">
        <v>720</v>
      </c>
      <c r="F16">
        <v>1133</v>
      </c>
      <c r="G16" t="s">
        <v>1769</v>
      </c>
      <c r="H16">
        <v>1</v>
      </c>
      <c r="I16" t="s">
        <v>1927</v>
      </c>
      <c r="K16" s="57"/>
    </row>
    <row r="17" spans="1:11" x14ac:dyDescent="0.25">
      <c r="A17" s="57">
        <v>404</v>
      </c>
      <c r="B17">
        <v>37</v>
      </c>
      <c r="C17">
        <v>1654</v>
      </c>
      <c r="D17" t="s">
        <v>1769</v>
      </c>
      <c r="E17">
        <v>720</v>
      </c>
      <c r="F17">
        <v>1133</v>
      </c>
      <c r="G17" t="s">
        <v>1769</v>
      </c>
      <c r="H17">
        <v>1</v>
      </c>
      <c r="I17" t="s">
        <v>1928</v>
      </c>
      <c r="K17" s="57"/>
    </row>
    <row r="18" spans="1:11" x14ac:dyDescent="0.25">
      <c r="A18" s="57">
        <v>405</v>
      </c>
      <c r="B18">
        <v>37</v>
      </c>
      <c r="C18">
        <v>1654</v>
      </c>
      <c r="D18" t="s">
        <v>1769</v>
      </c>
      <c r="E18">
        <v>720</v>
      </c>
      <c r="F18">
        <v>1133</v>
      </c>
      <c r="G18" t="s">
        <v>1769</v>
      </c>
      <c r="H18">
        <v>1</v>
      </c>
      <c r="I18" t="s">
        <v>1929</v>
      </c>
      <c r="K18" s="57"/>
    </row>
    <row r="19" spans="1:11" x14ac:dyDescent="0.25">
      <c r="A19" s="57">
        <v>406</v>
      </c>
      <c r="B19">
        <v>37</v>
      </c>
      <c r="C19">
        <v>1654</v>
      </c>
      <c r="D19" t="s">
        <v>1769</v>
      </c>
      <c r="E19">
        <v>720</v>
      </c>
      <c r="F19">
        <v>1133</v>
      </c>
      <c r="G19" t="s">
        <v>1769</v>
      </c>
      <c r="H19">
        <v>1</v>
      </c>
      <c r="I19" t="s">
        <v>1930</v>
      </c>
      <c r="K19" s="57"/>
    </row>
    <row r="20" spans="1:11" x14ac:dyDescent="0.25">
      <c r="A20" s="57">
        <v>410</v>
      </c>
      <c r="B20">
        <v>36</v>
      </c>
      <c r="C20">
        <v>1555</v>
      </c>
      <c r="D20" t="s">
        <v>1559</v>
      </c>
      <c r="E20">
        <v>681</v>
      </c>
      <c r="F20">
        <v>1086</v>
      </c>
      <c r="G20" t="s">
        <v>1559</v>
      </c>
      <c r="H20">
        <v>7</v>
      </c>
      <c r="I20" t="s">
        <v>1931</v>
      </c>
      <c r="K20" s="57"/>
    </row>
    <row r="21" spans="1:11" x14ac:dyDescent="0.25">
      <c r="A21" s="57">
        <v>411</v>
      </c>
      <c r="B21">
        <v>39</v>
      </c>
      <c r="C21">
        <v>1747</v>
      </c>
      <c r="D21" t="s">
        <v>1913</v>
      </c>
      <c r="E21">
        <v>744</v>
      </c>
      <c r="F21">
        <v>1161</v>
      </c>
      <c r="G21" t="s">
        <v>1913</v>
      </c>
      <c r="H21">
        <v>1</v>
      </c>
      <c r="I21" t="s">
        <v>1932</v>
      </c>
      <c r="K21" s="57"/>
    </row>
    <row r="22" spans="1:11" x14ac:dyDescent="0.25">
      <c r="A22" s="57">
        <v>412</v>
      </c>
      <c r="B22">
        <v>39</v>
      </c>
      <c r="C22">
        <v>1747</v>
      </c>
      <c r="D22" t="s">
        <v>1913</v>
      </c>
      <c r="E22">
        <v>744</v>
      </c>
      <c r="F22">
        <v>1161</v>
      </c>
      <c r="G22" t="s">
        <v>1913</v>
      </c>
      <c r="H22">
        <v>1</v>
      </c>
      <c r="I22" t="s">
        <v>1933</v>
      </c>
      <c r="K22" s="57"/>
    </row>
    <row r="23" spans="1:11" x14ac:dyDescent="0.25">
      <c r="A23" s="57">
        <v>413</v>
      </c>
      <c r="B23">
        <v>39</v>
      </c>
      <c r="C23">
        <v>1747</v>
      </c>
      <c r="D23" t="s">
        <v>1913</v>
      </c>
      <c r="E23">
        <v>744</v>
      </c>
      <c r="F23">
        <v>1161</v>
      </c>
      <c r="G23" t="s">
        <v>1913</v>
      </c>
      <c r="H23">
        <v>1</v>
      </c>
      <c r="I23" t="s">
        <v>1934</v>
      </c>
      <c r="K23" s="57"/>
    </row>
    <row r="24" spans="1:11" x14ac:dyDescent="0.25">
      <c r="A24" s="57">
        <v>414</v>
      </c>
      <c r="B24">
        <v>39</v>
      </c>
      <c r="C24">
        <v>1747</v>
      </c>
      <c r="D24" t="s">
        <v>1913</v>
      </c>
      <c r="E24">
        <v>744</v>
      </c>
      <c r="F24">
        <v>1161</v>
      </c>
      <c r="G24" t="s">
        <v>1913</v>
      </c>
      <c r="H24">
        <v>1</v>
      </c>
      <c r="I24" t="s">
        <v>1935</v>
      </c>
      <c r="K24" s="57"/>
    </row>
    <row r="25" spans="1:11" x14ac:dyDescent="0.25">
      <c r="A25" s="57">
        <v>415</v>
      </c>
      <c r="B25">
        <v>38</v>
      </c>
      <c r="C25">
        <v>1719</v>
      </c>
      <c r="D25" t="s">
        <v>1883</v>
      </c>
      <c r="E25">
        <v>743</v>
      </c>
      <c r="F25">
        <v>1160</v>
      </c>
      <c r="G25" t="s">
        <v>1883</v>
      </c>
      <c r="H25">
        <v>1</v>
      </c>
      <c r="I25" t="s">
        <v>1936</v>
      </c>
      <c r="K25" s="57"/>
    </row>
    <row r="26" spans="1:11" x14ac:dyDescent="0.25">
      <c r="A26" s="57">
        <v>416</v>
      </c>
      <c r="B26">
        <v>38</v>
      </c>
      <c r="C26">
        <v>1719</v>
      </c>
      <c r="D26" t="s">
        <v>1883</v>
      </c>
      <c r="E26">
        <v>743</v>
      </c>
      <c r="F26">
        <v>1160</v>
      </c>
      <c r="G26" t="s">
        <v>1883</v>
      </c>
      <c r="H26">
        <v>1</v>
      </c>
      <c r="I26" t="s">
        <v>1937</v>
      </c>
      <c r="K26" s="57"/>
    </row>
    <row r="27" spans="1:11" x14ac:dyDescent="0.25">
      <c r="A27" s="57">
        <v>417</v>
      </c>
      <c r="B27">
        <v>38</v>
      </c>
      <c r="C27">
        <v>1719</v>
      </c>
      <c r="D27" t="s">
        <v>1883</v>
      </c>
      <c r="E27">
        <v>743</v>
      </c>
      <c r="F27">
        <v>1160</v>
      </c>
      <c r="G27" t="s">
        <v>1883</v>
      </c>
      <c r="H27">
        <v>1</v>
      </c>
      <c r="I27" t="s">
        <v>1938</v>
      </c>
      <c r="K27" s="57"/>
    </row>
    <row r="28" spans="1:11" x14ac:dyDescent="0.25">
      <c r="A28" s="57">
        <v>418</v>
      </c>
      <c r="B28">
        <v>38</v>
      </c>
      <c r="C28">
        <v>1719</v>
      </c>
      <c r="D28" t="s">
        <v>1883</v>
      </c>
      <c r="E28">
        <v>743</v>
      </c>
      <c r="F28">
        <v>1160</v>
      </c>
      <c r="G28" t="s">
        <v>1883</v>
      </c>
      <c r="H28">
        <v>1</v>
      </c>
      <c r="I28" t="s">
        <v>1939</v>
      </c>
      <c r="K28" s="57"/>
    </row>
    <row r="29" spans="1:11" x14ac:dyDescent="0.25">
      <c r="A29" s="57">
        <v>419</v>
      </c>
      <c r="B29">
        <v>38</v>
      </c>
      <c r="C29">
        <v>1719</v>
      </c>
      <c r="D29" t="s">
        <v>1883</v>
      </c>
      <c r="E29">
        <v>743</v>
      </c>
      <c r="F29">
        <v>1160</v>
      </c>
      <c r="G29" t="s">
        <v>1883</v>
      </c>
      <c r="H29">
        <v>1</v>
      </c>
      <c r="I29" t="s">
        <v>1940</v>
      </c>
      <c r="K29" s="57"/>
    </row>
    <row r="30" spans="1:11" x14ac:dyDescent="0.25">
      <c r="A30" s="57">
        <v>420</v>
      </c>
      <c r="B30">
        <v>38</v>
      </c>
      <c r="C30">
        <v>1719</v>
      </c>
      <c r="D30" t="s">
        <v>1883</v>
      </c>
      <c r="E30">
        <v>743</v>
      </c>
      <c r="F30">
        <v>1160</v>
      </c>
      <c r="G30" t="s">
        <v>1883</v>
      </c>
      <c r="H30">
        <v>1</v>
      </c>
      <c r="I30" t="s">
        <v>1941</v>
      </c>
      <c r="K30" s="57"/>
    </row>
    <row r="31" spans="1:11" x14ac:dyDescent="0.25">
      <c r="A31" s="57">
        <v>421</v>
      </c>
      <c r="B31">
        <v>38</v>
      </c>
      <c r="C31">
        <v>1719</v>
      </c>
      <c r="D31" t="s">
        <v>1883</v>
      </c>
      <c r="E31">
        <v>743</v>
      </c>
      <c r="F31">
        <v>1160</v>
      </c>
      <c r="G31" t="s">
        <v>1883</v>
      </c>
      <c r="H31">
        <v>1</v>
      </c>
      <c r="I31" t="s">
        <v>1942</v>
      </c>
      <c r="K31" s="57"/>
    </row>
    <row r="32" spans="1:11" x14ac:dyDescent="0.25">
      <c r="A32" s="57">
        <v>422</v>
      </c>
      <c r="B32">
        <v>37</v>
      </c>
      <c r="C32">
        <v>1654</v>
      </c>
      <c r="D32" t="s">
        <v>1769</v>
      </c>
      <c r="E32">
        <v>720</v>
      </c>
      <c r="F32">
        <v>1133</v>
      </c>
      <c r="G32" t="s">
        <v>1769</v>
      </c>
      <c r="H32">
        <v>7</v>
      </c>
      <c r="I32" t="s">
        <v>1943</v>
      </c>
      <c r="K32" s="57"/>
    </row>
    <row r="33" spans="1:11" x14ac:dyDescent="0.25">
      <c r="A33" s="57">
        <v>423</v>
      </c>
      <c r="B33">
        <v>37</v>
      </c>
      <c r="C33">
        <v>1654</v>
      </c>
      <c r="D33" t="s">
        <v>1769</v>
      </c>
      <c r="E33">
        <v>720</v>
      </c>
      <c r="F33">
        <v>1133</v>
      </c>
      <c r="G33" t="s">
        <v>1769</v>
      </c>
      <c r="H33">
        <v>7</v>
      </c>
      <c r="I33" t="s">
        <v>1944</v>
      </c>
      <c r="K33" s="57"/>
    </row>
    <row r="34" spans="1:11" x14ac:dyDescent="0.25">
      <c r="A34" s="57">
        <v>426</v>
      </c>
      <c r="B34">
        <v>38</v>
      </c>
      <c r="C34">
        <v>1719</v>
      </c>
      <c r="D34" t="s">
        <v>1883</v>
      </c>
      <c r="E34">
        <v>743</v>
      </c>
      <c r="F34">
        <v>1160</v>
      </c>
      <c r="G34" t="s">
        <v>1883</v>
      </c>
      <c r="H34">
        <v>1</v>
      </c>
      <c r="I34" t="s">
        <v>1945</v>
      </c>
      <c r="K34" s="57"/>
    </row>
    <row r="35" spans="1:11" x14ac:dyDescent="0.25">
      <c r="A35" s="57">
        <v>429</v>
      </c>
      <c r="B35">
        <v>38</v>
      </c>
      <c r="C35">
        <v>1719</v>
      </c>
      <c r="D35" t="s">
        <v>1883</v>
      </c>
      <c r="E35">
        <v>743</v>
      </c>
      <c r="F35">
        <v>1160</v>
      </c>
      <c r="G35" t="s">
        <v>1883</v>
      </c>
      <c r="H35">
        <v>1</v>
      </c>
      <c r="I35" t="s">
        <v>1946</v>
      </c>
      <c r="K35" s="57"/>
    </row>
    <row r="36" spans="1:11" x14ac:dyDescent="0.25">
      <c r="A36" s="57">
        <v>430</v>
      </c>
      <c r="B36">
        <v>39</v>
      </c>
      <c r="C36">
        <v>1747</v>
      </c>
      <c r="D36" t="s">
        <v>1913</v>
      </c>
      <c r="E36">
        <v>744</v>
      </c>
      <c r="F36">
        <v>1161</v>
      </c>
      <c r="G36" t="s">
        <v>1913</v>
      </c>
      <c r="H36">
        <v>1</v>
      </c>
      <c r="I36" t="s">
        <v>1947</v>
      </c>
      <c r="K36" s="57"/>
    </row>
    <row r="37" spans="1:11" x14ac:dyDescent="0.25">
      <c r="A37" s="57">
        <v>431</v>
      </c>
      <c r="B37">
        <v>39</v>
      </c>
      <c r="C37">
        <v>1747</v>
      </c>
      <c r="D37" t="s">
        <v>1913</v>
      </c>
      <c r="E37">
        <v>744</v>
      </c>
      <c r="F37">
        <v>1161</v>
      </c>
      <c r="G37" t="s">
        <v>1913</v>
      </c>
      <c r="H37">
        <v>1</v>
      </c>
      <c r="I37" t="s">
        <v>1948</v>
      </c>
      <c r="K37" s="57"/>
    </row>
    <row r="38" spans="1:11" x14ac:dyDescent="0.25">
      <c r="A38" s="57">
        <v>432</v>
      </c>
      <c r="B38">
        <v>39</v>
      </c>
      <c r="C38">
        <v>1747</v>
      </c>
      <c r="D38" t="s">
        <v>1913</v>
      </c>
      <c r="E38">
        <v>744</v>
      </c>
      <c r="F38">
        <v>1161</v>
      </c>
      <c r="G38" t="s">
        <v>1913</v>
      </c>
      <c r="H38">
        <v>1</v>
      </c>
      <c r="I38" t="s">
        <v>1949</v>
      </c>
      <c r="K38" s="57"/>
    </row>
    <row r="39" spans="1:11" x14ac:dyDescent="0.25">
      <c r="A39" s="57">
        <v>433</v>
      </c>
      <c r="B39">
        <v>39</v>
      </c>
      <c r="C39">
        <v>1747</v>
      </c>
      <c r="D39" t="s">
        <v>1913</v>
      </c>
      <c r="E39">
        <v>744</v>
      </c>
      <c r="F39">
        <v>1161</v>
      </c>
      <c r="G39" t="s">
        <v>1913</v>
      </c>
      <c r="H39">
        <v>1</v>
      </c>
      <c r="I39" t="s">
        <v>1950</v>
      </c>
      <c r="K39" s="57"/>
    </row>
    <row r="40" spans="1:11" x14ac:dyDescent="0.25">
      <c r="A40" s="57">
        <v>434</v>
      </c>
      <c r="B40">
        <v>38</v>
      </c>
      <c r="C40">
        <v>1719</v>
      </c>
      <c r="D40" t="s">
        <v>1883</v>
      </c>
      <c r="E40">
        <v>743</v>
      </c>
      <c r="F40">
        <v>1160</v>
      </c>
      <c r="G40" t="s">
        <v>1883</v>
      </c>
      <c r="H40">
        <v>3</v>
      </c>
      <c r="I40" t="s">
        <v>1951</v>
      </c>
      <c r="K40" s="57"/>
    </row>
    <row r="41" spans="1:11" x14ac:dyDescent="0.25">
      <c r="A41" s="81">
        <v>435</v>
      </c>
      <c r="B41">
        <v>39</v>
      </c>
      <c r="C41">
        <v>1747</v>
      </c>
      <c r="D41" t="s">
        <v>1913</v>
      </c>
      <c r="E41">
        <v>744</v>
      </c>
      <c r="F41">
        <v>1161</v>
      </c>
      <c r="G41" t="s">
        <v>1913</v>
      </c>
      <c r="H41">
        <v>6</v>
      </c>
      <c r="I41" t="s">
        <v>2405</v>
      </c>
      <c r="K41" s="57"/>
    </row>
    <row r="42" spans="1:11" x14ac:dyDescent="0.25">
      <c r="A42" s="81">
        <v>436</v>
      </c>
      <c r="B42">
        <v>38</v>
      </c>
      <c r="C42">
        <v>1719</v>
      </c>
      <c r="D42" t="s">
        <v>1883</v>
      </c>
      <c r="E42">
        <v>743</v>
      </c>
      <c r="F42">
        <v>1160</v>
      </c>
      <c r="G42" t="s">
        <v>2494</v>
      </c>
      <c r="H42">
        <v>6</v>
      </c>
      <c r="I42" t="s">
        <v>2406</v>
      </c>
      <c r="K42" s="57"/>
    </row>
    <row r="43" spans="1:11" x14ac:dyDescent="0.25">
      <c r="A43" s="81">
        <v>438</v>
      </c>
      <c r="B43">
        <v>38</v>
      </c>
      <c r="C43">
        <v>1719</v>
      </c>
      <c r="D43" t="s">
        <v>1883</v>
      </c>
      <c r="E43">
        <v>743</v>
      </c>
      <c r="F43">
        <v>1160</v>
      </c>
      <c r="G43" t="s">
        <v>2494</v>
      </c>
      <c r="H43">
        <v>7</v>
      </c>
      <c r="I43" t="s">
        <v>1903</v>
      </c>
      <c r="K43" s="57"/>
    </row>
    <row r="44" spans="1:11" x14ac:dyDescent="0.25">
      <c r="A44" s="81">
        <v>439</v>
      </c>
      <c r="B44">
        <v>38</v>
      </c>
      <c r="C44">
        <v>1719</v>
      </c>
      <c r="D44" t="s">
        <v>1883</v>
      </c>
      <c r="E44">
        <v>743</v>
      </c>
      <c r="F44">
        <v>1160</v>
      </c>
      <c r="G44" t="s">
        <v>2494</v>
      </c>
      <c r="H44">
        <v>7</v>
      </c>
      <c r="I44" t="s">
        <v>1904</v>
      </c>
      <c r="K44" s="57"/>
    </row>
    <row r="45" spans="1:11" x14ac:dyDescent="0.25">
      <c r="A45" s="81">
        <v>440</v>
      </c>
      <c r="B45">
        <v>39</v>
      </c>
      <c r="C45">
        <v>1747</v>
      </c>
      <c r="D45" t="s">
        <v>1913</v>
      </c>
      <c r="E45">
        <v>744</v>
      </c>
      <c r="F45">
        <v>1161</v>
      </c>
      <c r="G45" t="s">
        <v>1913</v>
      </c>
      <c r="H45">
        <v>7</v>
      </c>
      <c r="I45" t="s">
        <v>1905</v>
      </c>
      <c r="K45" s="57"/>
    </row>
    <row r="46" spans="1:11" x14ac:dyDescent="0.25">
      <c r="A46" s="81">
        <v>441</v>
      </c>
      <c r="B46">
        <v>42</v>
      </c>
      <c r="C46">
        <v>1814</v>
      </c>
      <c r="D46" t="s">
        <v>2474</v>
      </c>
      <c r="E46">
        <v>783</v>
      </c>
      <c r="F46">
        <v>1207</v>
      </c>
      <c r="G46" t="s">
        <v>2474</v>
      </c>
      <c r="H46">
        <v>1</v>
      </c>
      <c r="I46" t="s">
        <v>2462</v>
      </c>
      <c r="K46" s="57"/>
    </row>
    <row r="47" spans="1:11" x14ac:dyDescent="0.25">
      <c r="A47" s="81">
        <v>442</v>
      </c>
      <c r="B47">
        <v>42</v>
      </c>
      <c r="C47">
        <v>1814</v>
      </c>
      <c r="D47" t="s">
        <v>2474</v>
      </c>
      <c r="E47">
        <v>783</v>
      </c>
      <c r="F47">
        <v>1207</v>
      </c>
      <c r="G47" t="s">
        <v>2474</v>
      </c>
      <c r="H47">
        <v>1</v>
      </c>
      <c r="I47" t="s">
        <v>2463</v>
      </c>
      <c r="K47" s="57"/>
    </row>
    <row r="48" spans="1:11" x14ac:dyDescent="0.25">
      <c r="A48" s="81">
        <v>443</v>
      </c>
      <c r="B48">
        <v>42</v>
      </c>
      <c r="C48">
        <v>1814</v>
      </c>
      <c r="D48" t="s">
        <v>2474</v>
      </c>
      <c r="E48">
        <v>783</v>
      </c>
      <c r="F48">
        <v>1207</v>
      </c>
      <c r="G48" t="s">
        <v>2474</v>
      </c>
      <c r="H48">
        <v>1</v>
      </c>
      <c r="I48" t="s">
        <v>2464</v>
      </c>
      <c r="K48" s="57"/>
    </row>
    <row r="49" spans="1:11" x14ac:dyDescent="0.25">
      <c r="A49" s="81">
        <v>444</v>
      </c>
      <c r="B49">
        <v>42</v>
      </c>
      <c r="C49">
        <v>1814</v>
      </c>
      <c r="D49" t="s">
        <v>2474</v>
      </c>
      <c r="E49">
        <v>783</v>
      </c>
      <c r="F49">
        <v>1207</v>
      </c>
      <c r="G49" t="s">
        <v>2474</v>
      </c>
      <c r="H49">
        <v>1</v>
      </c>
      <c r="I49" t="s">
        <v>2465</v>
      </c>
      <c r="K49" s="57"/>
    </row>
    <row r="50" spans="1:11" x14ac:dyDescent="0.25">
      <c r="A50" s="81">
        <v>445</v>
      </c>
      <c r="B50">
        <v>42</v>
      </c>
      <c r="C50">
        <v>1814</v>
      </c>
      <c r="D50" t="s">
        <v>2474</v>
      </c>
      <c r="E50">
        <v>783</v>
      </c>
      <c r="F50">
        <v>1207</v>
      </c>
      <c r="G50" t="s">
        <v>2474</v>
      </c>
      <c r="H50">
        <v>1</v>
      </c>
      <c r="I50" t="s">
        <v>2466</v>
      </c>
      <c r="K50" s="57"/>
    </row>
    <row r="51" spans="1:11" x14ac:dyDescent="0.25">
      <c r="A51" s="81">
        <v>446</v>
      </c>
      <c r="D51" t="s">
        <v>2495</v>
      </c>
      <c r="F51">
        <v>1208</v>
      </c>
      <c r="H51">
        <v>1</v>
      </c>
      <c r="I51" t="s">
        <v>2467</v>
      </c>
      <c r="K51" s="57"/>
    </row>
    <row r="52" spans="1:11" x14ac:dyDescent="0.25">
      <c r="A52" s="81">
        <v>447</v>
      </c>
      <c r="B52">
        <v>42</v>
      </c>
      <c r="C52">
        <v>1814</v>
      </c>
      <c r="D52" t="s">
        <v>2474</v>
      </c>
      <c r="E52">
        <v>783</v>
      </c>
      <c r="F52">
        <v>1207</v>
      </c>
      <c r="G52" t="s">
        <v>2474</v>
      </c>
      <c r="H52">
        <v>1</v>
      </c>
      <c r="I52" t="s">
        <v>2468</v>
      </c>
      <c r="K52" s="57"/>
    </row>
    <row r="53" spans="1:11" x14ac:dyDescent="0.25">
      <c r="A53" s="81">
        <v>448</v>
      </c>
      <c r="D53" t="s">
        <v>2495</v>
      </c>
      <c r="F53">
        <v>1208</v>
      </c>
      <c r="H53">
        <v>1</v>
      </c>
      <c r="I53" t="s">
        <v>2469</v>
      </c>
      <c r="K53" s="57"/>
    </row>
    <row r="54" spans="1:11" x14ac:dyDescent="0.25">
      <c r="A54" s="81">
        <v>449</v>
      </c>
      <c r="B54">
        <v>42</v>
      </c>
      <c r="C54">
        <v>1814</v>
      </c>
      <c r="D54" t="s">
        <v>2474</v>
      </c>
      <c r="E54">
        <v>783</v>
      </c>
      <c r="F54">
        <v>1207</v>
      </c>
      <c r="G54" t="s">
        <v>2474</v>
      </c>
      <c r="H54">
        <v>1</v>
      </c>
      <c r="I54" t="s">
        <v>2470</v>
      </c>
      <c r="K54" s="57"/>
    </row>
    <row r="55" spans="1:11" x14ac:dyDescent="0.25">
      <c r="A55" s="81">
        <v>450</v>
      </c>
      <c r="B55">
        <v>38</v>
      </c>
      <c r="C55">
        <v>1719</v>
      </c>
      <c r="D55" t="s">
        <v>1883</v>
      </c>
      <c r="E55">
        <v>743</v>
      </c>
      <c r="F55">
        <v>1160</v>
      </c>
      <c r="G55" t="s">
        <v>2494</v>
      </c>
      <c r="H55">
        <v>1</v>
      </c>
      <c r="I55" t="s">
        <v>2407</v>
      </c>
      <c r="K55" s="57"/>
    </row>
    <row r="56" spans="1:11" x14ac:dyDescent="0.25">
      <c r="A56" s="81">
        <v>451</v>
      </c>
      <c r="B56">
        <v>38</v>
      </c>
      <c r="C56">
        <v>1719</v>
      </c>
      <c r="D56" t="s">
        <v>1883</v>
      </c>
      <c r="E56">
        <v>743</v>
      </c>
      <c r="F56">
        <v>1160</v>
      </c>
      <c r="G56" t="s">
        <v>2494</v>
      </c>
      <c r="H56">
        <v>1</v>
      </c>
      <c r="I56" t="s">
        <v>2408</v>
      </c>
      <c r="K56" s="57"/>
    </row>
    <row r="57" spans="1:11" x14ac:dyDescent="0.25">
      <c r="A57" s="81">
        <v>452</v>
      </c>
      <c r="B57">
        <v>38</v>
      </c>
      <c r="C57">
        <v>1719</v>
      </c>
      <c r="D57" t="s">
        <v>1883</v>
      </c>
      <c r="E57">
        <v>743</v>
      </c>
      <c r="F57">
        <v>1160</v>
      </c>
      <c r="G57" t="s">
        <v>2494</v>
      </c>
      <c r="H57">
        <v>7</v>
      </c>
      <c r="I57" t="s">
        <v>2409</v>
      </c>
      <c r="K57" s="57"/>
    </row>
    <row r="58" spans="1:11" x14ac:dyDescent="0.25">
      <c r="A58" s="81">
        <v>453</v>
      </c>
      <c r="B58">
        <v>38</v>
      </c>
      <c r="C58">
        <v>1719</v>
      </c>
      <c r="D58" t="s">
        <v>1883</v>
      </c>
      <c r="E58">
        <v>743</v>
      </c>
      <c r="F58">
        <v>1160</v>
      </c>
      <c r="G58" t="s">
        <v>2494</v>
      </c>
      <c r="H58">
        <v>7</v>
      </c>
      <c r="I58" t="s">
        <v>2410</v>
      </c>
      <c r="K58" s="57"/>
    </row>
    <row r="59" spans="1:11" x14ac:dyDescent="0.25">
      <c r="A59" s="81">
        <v>454</v>
      </c>
      <c r="K59" s="57"/>
    </row>
    <row r="60" spans="1:11" x14ac:dyDescent="0.25">
      <c r="A60" s="81">
        <v>455</v>
      </c>
      <c r="B60">
        <v>38</v>
      </c>
      <c r="C60">
        <v>1719</v>
      </c>
      <c r="D60" t="s">
        <v>1883</v>
      </c>
      <c r="E60">
        <v>743</v>
      </c>
      <c r="F60">
        <v>1160</v>
      </c>
      <c r="G60" t="s">
        <v>2494</v>
      </c>
      <c r="H60">
        <v>7</v>
      </c>
      <c r="I60" t="s">
        <v>2471</v>
      </c>
      <c r="K60" s="57"/>
    </row>
    <row r="61" spans="1:11" x14ac:dyDescent="0.25">
      <c r="A61" s="81">
        <v>456</v>
      </c>
      <c r="B61">
        <v>42</v>
      </c>
      <c r="C61">
        <v>1814</v>
      </c>
      <c r="D61" t="s">
        <v>2474</v>
      </c>
      <c r="E61">
        <v>783</v>
      </c>
      <c r="F61">
        <v>1207</v>
      </c>
      <c r="G61" t="s">
        <v>2474</v>
      </c>
      <c r="H61">
        <v>7</v>
      </c>
      <c r="I61" t="s">
        <v>2472</v>
      </c>
      <c r="K61" s="57"/>
    </row>
    <row r="62" spans="1:11" x14ac:dyDescent="0.25">
      <c r="A62" s="81">
        <v>457</v>
      </c>
      <c r="B62">
        <v>42</v>
      </c>
      <c r="C62">
        <v>1814</v>
      </c>
      <c r="D62" t="s">
        <v>2474</v>
      </c>
      <c r="E62">
        <v>783</v>
      </c>
      <c r="F62">
        <v>1207</v>
      </c>
      <c r="G62" t="s">
        <v>2474</v>
      </c>
      <c r="H62">
        <v>0</v>
      </c>
      <c r="I62" t="s">
        <v>2473</v>
      </c>
      <c r="K62" s="57"/>
    </row>
    <row r="63" spans="1:11" x14ac:dyDescent="0.25">
      <c r="K63" s="57"/>
    </row>
    <row r="64" spans="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sheetData>
  <autoFilter ref="A2:I2" xr:uid="{00000000-0009-0000-0000-000008000000}">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59"/>
  <sheetViews>
    <sheetView workbookViewId="0">
      <pane xSplit="1" ySplit="2" topLeftCell="B443" activePane="bottomRight" state="frozen"/>
      <selection pane="topRight" activeCell="B1" sqref="B1"/>
      <selection pane="bottomLeft" activeCell="A2" sqref="A2"/>
      <selection pane="bottomRight" activeCell="E442" sqref="E442"/>
    </sheetView>
  </sheetViews>
  <sheetFormatPr baseColWidth="10" defaultRowHeight="15" x14ac:dyDescent="0.25"/>
  <cols>
    <col min="1" max="1" width="14.7109375" style="5" customWidth="1"/>
    <col min="2" max="2" width="43.28515625" customWidth="1"/>
  </cols>
  <sheetData>
    <row r="1" spans="1:12" x14ac:dyDescent="0.25">
      <c r="A1" s="59"/>
      <c r="B1" s="58" t="s">
        <v>1966</v>
      </c>
      <c r="C1" s="58"/>
      <c r="D1" s="58"/>
      <c r="E1" s="58"/>
      <c r="F1" s="58"/>
      <c r="G1" s="58"/>
      <c r="H1" s="58"/>
      <c r="I1" s="58"/>
      <c r="J1" s="58"/>
      <c r="K1" s="58"/>
      <c r="L1" s="58"/>
    </row>
    <row r="2" spans="1:12" s="1" customFormat="1" x14ac:dyDescent="0.25">
      <c r="A2" s="5" t="s">
        <v>1558</v>
      </c>
      <c r="B2" s="1" t="s">
        <v>82</v>
      </c>
    </row>
    <row r="3" spans="1:12" x14ac:dyDescent="0.25">
      <c r="A3" s="72">
        <v>1</v>
      </c>
      <c r="B3" s="73" t="s">
        <v>2067</v>
      </c>
    </row>
    <row r="4" spans="1:12" x14ac:dyDescent="0.25">
      <c r="A4" s="72">
        <v>2</v>
      </c>
      <c r="B4" s="73" t="s">
        <v>2068</v>
      </c>
    </row>
    <row r="5" spans="1:12" x14ac:dyDescent="0.25">
      <c r="A5" s="72">
        <v>3</v>
      </c>
      <c r="B5" s="73" t="s">
        <v>2069</v>
      </c>
    </row>
    <row r="6" spans="1:12" x14ac:dyDescent="0.25">
      <c r="A6" s="72">
        <v>4</v>
      </c>
      <c r="B6" s="73" t="s">
        <v>2070</v>
      </c>
    </row>
    <row r="7" spans="1:12" x14ac:dyDescent="0.25">
      <c r="A7" s="72">
        <v>5</v>
      </c>
      <c r="B7" s="73" t="s">
        <v>2071</v>
      </c>
    </row>
    <row r="8" spans="1:12" x14ac:dyDescent="0.25">
      <c r="A8" s="72">
        <v>6</v>
      </c>
      <c r="B8" s="73" t="s">
        <v>2072</v>
      </c>
    </row>
    <row r="9" spans="1:12" x14ac:dyDescent="0.25">
      <c r="A9" s="72">
        <v>7</v>
      </c>
      <c r="B9" s="73" t="s">
        <v>2073</v>
      </c>
    </row>
    <row r="10" spans="1:12" x14ac:dyDescent="0.25">
      <c r="A10" s="72">
        <v>8</v>
      </c>
      <c r="B10" s="73" t="s">
        <v>2074</v>
      </c>
    </row>
    <row r="11" spans="1:12" x14ac:dyDescent="0.25">
      <c r="A11" s="72">
        <v>9</v>
      </c>
      <c r="B11" s="73" t="s">
        <v>2075</v>
      </c>
    </row>
    <row r="12" spans="1:12" x14ac:dyDescent="0.25">
      <c r="A12" s="72">
        <v>10</v>
      </c>
      <c r="B12" s="73" t="s">
        <v>2076</v>
      </c>
    </row>
    <row r="13" spans="1:12" x14ac:dyDescent="0.25">
      <c r="A13" s="72">
        <v>11</v>
      </c>
      <c r="B13" s="73" t="s">
        <v>2077</v>
      </c>
    </row>
    <row r="14" spans="1:12" x14ac:dyDescent="0.25">
      <c r="A14" s="72">
        <v>12</v>
      </c>
      <c r="B14" s="73" t="s">
        <v>2078</v>
      </c>
    </row>
    <row r="15" spans="1:12" x14ac:dyDescent="0.25">
      <c r="A15" s="72">
        <v>13</v>
      </c>
      <c r="B15" s="73" t="s">
        <v>2079</v>
      </c>
    </row>
    <row r="16" spans="1:12" x14ac:dyDescent="0.25">
      <c r="A16" s="72">
        <v>14</v>
      </c>
      <c r="B16" s="73" t="s">
        <v>2080</v>
      </c>
    </row>
    <row r="17" spans="1:2" x14ac:dyDescent="0.25">
      <c r="A17" s="72">
        <v>15</v>
      </c>
      <c r="B17" s="73" t="s">
        <v>2081</v>
      </c>
    </row>
    <row r="18" spans="1:2" x14ac:dyDescent="0.25">
      <c r="A18" s="72">
        <v>16</v>
      </c>
      <c r="B18" s="73" t="s">
        <v>2082</v>
      </c>
    </row>
    <row r="19" spans="1:2" x14ac:dyDescent="0.25">
      <c r="A19" s="72">
        <v>17</v>
      </c>
      <c r="B19" s="73" t="s">
        <v>2083</v>
      </c>
    </row>
    <row r="20" spans="1:2" x14ac:dyDescent="0.25">
      <c r="A20" s="72">
        <v>18</v>
      </c>
      <c r="B20" s="73" t="s">
        <v>2084</v>
      </c>
    </row>
    <row r="21" spans="1:2" x14ac:dyDescent="0.25">
      <c r="A21" s="72">
        <v>19</v>
      </c>
      <c r="B21" s="73" t="s">
        <v>2085</v>
      </c>
    </row>
    <row r="22" spans="1:2" x14ac:dyDescent="0.25">
      <c r="A22" s="72">
        <v>20</v>
      </c>
      <c r="B22" s="73" t="s">
        <v>2086</v>
      </c>
    </row>
    <row r="23" spans="1:2" x14ac:dyDescent="0.25">
      <c r="A23" s="72">
        <v>21</v>
      </c>
      <c r="B23" s="73" t="s">
        <v>2087</v>
      </c>
    </row>
    <row r="24" spans="1:2" x14ac:dyDescent="0.25">
      <c r="A24" s="72">
        <v>22</v>
      </c>
      <c r="B24" s="73" t="s">
        <v>2088</v>
      </c>
    </row>
    <row r="25" spans="1:2" x14ac:dyDescent="0.25">
      <c r="A25" s="72">
        <v>23</v>
      </c>
      <c r="B25" s="73" t="s">
        <v>2089</v>
      </c>
    </row>
    <row r="26" spans="1:2" x14ac:dyDescent="0.25">
      <c r="A26" s="72">
        <v>24</v>
      </c>
      <c r="B26" s="73" t="s">
        <v>2090</v>
      </c>
    </row>
    <row r="27" spans="1:2" x14ac:dyDescent="0.25">
      <c r="A27" s="72">
        <v>25</v>
      </c>
      <c r="B27" s="73" t="s">
        <v>2091</v>
      </c>
    </row>
    <row r="28" spans="1:2" x14ac:dyDescent="0.25">
      <c r="A28" s="72">
        <v>26</v>
      </c>
      <c r="B28" s="73" t="s">
        <v>2092</v>
      </c>
    </row>
    <row r="29" spans="1:2" x14ac:dyDescent="0.25">
      <c r="A29" s="72">
        <v>27</v>
      </c>
      <c r="B29" s="73" t="s">
        <v>2093</v>
      </c>
    </row>
    <row r="30" spans="1:2" x14ac:dyDescent="0.25">
      <c r="A30" s="72">
        <v>28</v>
      </c>
      <c r="B30" s="73" t="s">
        <v>2094</v>
      </c>
    </row>
    <row r="31" spans="1:2" x14ac:dyDescent="0.25">
      <c r="A31" s="72">
        <v>29</v>
      </c>
      <c r="B31" s="73" t="s">
        <v>2095</v>
      </c>
    </row>
    <row r="32" spans="1:2" x14ac:dyDescent="0.25">
      <c r="A32" s="72">
        <v>30</v>
      </c>
      <c r="B32" s="73" t="s">
        <v>2096</v>
      </c>
    </row>
    <row r="33" spans="1:2" x14ac:dyDescent="0.25">
      <c r="A33" s="72">
        <v>31</v>
      </c>
      <c r="B33" s="73" t="s">
        <v>2097</v>
      </c>
    </row>
    <row r="34" spans="1:2" x14ac:dyDescent="0.25">
      <c r="A34" s="72">
        <v>32</v>
      </c>
      <c r="B34" s="73" t="s">
        <v>2098</v>
      </c>
    </row>
    <row r="35" spans="1:2" x14ac:dyDescent="0.25">
      <c r="A35" s="72">
        <v>33</v>
      </c>
      <c r="B35" s="73" t="s">
        <v>2099</v>
      </c>
    </row>
    <row r="36" spans="1:2" x14ac:dyDescent="0.25">
      <c r="A36" s="72">
        <v>34</v>
      </c>
      <c r="B36" s="73" t="s">
        <v>2100</v>
      </c>
    </row>
    <row r="37" spans="1:2" x14ac:dyDescent="0.25">
      <c r="A37" s="72">
        <v>35</v>
      </c>
      <c r="B37" s="73" t="s">
        <v>2101</v>
      </c>
    </row>
    <row r="38" spans="1:2" x14ac:dyDescent="0.25">
      <c r="A38" s="72">
        <v>36</v>
      </c>
      <c r="B38" s="73" t="s">
        <v>2102</v>
      </c>
    </row>
    <row r="39" spans="1:2" x14ac:dyDescent="0.25">
      <c r="A39" s="72">
        <v>37</v>
      </c>
      <c r="B39" s="73" t="s">
        <v>2103</v>
      </c>
    </row>
    <row r="40" spans="1:2" x14ac:dyDescent="0.25">
      <c r="A40" s="72">
        <v>38</v>
      </c>
      <c r="B40" s="73" t="s">
        <v>2104</v>
      </c>
    </row>
    <row r="41" spans="1:2" x14ac:dyDescent="0.25">
      <c r="A41" s="72">
        <v>39</v>
      </c>
      <c r="B41" s="73" t="s">
        <v>2105</v>
      </c>
    </row>
    <row r="42" spans="1:2" x14ac:dyDescent="0.25">
      <c r="A42" s="72">
        <v>40</v>
      </c>
      <c r="B42" s="73" t="s">
        <v>2106</v>
      </c>
    </row>
    <row r="43" spans="1:2" x14ac:dyDescent="0.25">
      <c r="A43" s="72">
        <v>41</v>
      </c>
      <c r="B43" s="73" t="s">
        <v>2107</v>
      </c>
    </row>
    <row r="44" spans="1:2" x14ac:dyDescent="0.25">
      <c r="A44" s="72">
        <v>42</v>
      </c>
      <c r="B44" s="73" t="s">
        <v>2108</v>
      </c>
    </row>
    <row r="45" spans="1:2" x14ac:dyDescent="0.25">
      <c r="A45" s="72">
        <v>43</v>
      </c>
      <c r="B45" s="73" t="s">
        <v>2109</v>
      </c>
    </row>
    <row r="46" spans="1:2" x14ac:dyDescent="0.25">
      <c r="A46" s="72">
        <v>44</v>
      </c>
      <c r="B46" s="73" t="s">
        <v>2110</v>
      </c>
    </row>
    <row r="47" spans="1:2" x14ac:dyDescent="0.25">
      <c r="A47" s="72">
        <v>45</v>
      </c>
      <c r="B47" s="73" t="s">
        <v>2111</v>
      </c>
    </row>
    <row r="48" spans="1:2" x14ac:dyDescent="0.25">
      <c r="A48" s="72">
        <v>46</v>
      </c>
      <c r="B48" s="73" t="s">
        <v>2112</v>
      </c>
    </row>
    <row r="49" spans="1:2" x14ac:dyDescent="0.25">
      <c r="A49" s="72">
        <v>47</v>
      </c>
      <c r="B49" s="73" t="s">
        <v>2113</v>
      </c>
    </row>
    <row r="50" spans="1:2" x14ac:dyDescent="0.25">
      <c r="A50" s="72">
        <v>48</v>
      </c>
      <c r="B50" s="73" t="s">
        <v>2114</v>
      </c>
    </row>
    <row r="51" spans="1:2" x14ac:dyDescent="0.25">
      <c r="A51" s="72">
        <v>49</v>
      </c>
      <c r="B51" s="73" t="s">
        <v>2115</v>
      </c>
    </row>
    <row r="52" spans="1:2" x14ac:dyDescent="0.25">
      <c r="A52" s="72">
        <v>50</v>
      </c>
      <c r="B52" s="73" t="s">
        <v>2116</v>
      </c>
    </row>
    <row r="53" spans="1:2" x14ac:dyDescent="0.25">
      <c r="A53" s="72">
        <v>51</v>
      </c>
      <c r="B53" s="73" t="s">
        <v>2117</v>
      </c>
    </row>
    <row r="54" spans="1:2" x14ac:dyDescent="0.25">
      <c r="A54" s="72">
        <v>52</v>
      </c>
      <c r="B54" s="73" t="s">
        <v>2118</v>
      </c>
    </row>
    <row r="55" spans="1:2" x14ac:dyDescent="0.25">
      <c r="A55" s="72">
        <v>53</v>
      </c>
      <c r="B55" s="73" t="s">
        <v>2119</v>
      </c>
    </row>
    <row r="56" spans="1:2" x14ac:dyDescent="0.25">
      <c r="A56" s="72">
        <v>54</v>
      </c>
      <c r="B56" s="73"/>
    </row>
    <row r="57" spans="1:2" x14ac:dyDescent="0.25">
      <c r="A57" s="72">
        <v>55</v>
      </c>
      <c r="B57" s="73" t="s">
        <v>2120</v>
      </c>
    </row>
    <row r="58" spans="1:2" x14ac:dyDescent="0.25">
      <c r="A58" s="72">
        <v>56</v>
      </c>
      <c r="B58" s="73" t="s">
        <v>2121</v>
      </c>
    </row>
    <row r="59" spans="1:2" x14ac:dyDescent="0.25">
      <c r="A59" s="72">
        <v>57</v>
      </c>
      <c r="B59" s="73" t="s">
        <v>2122</v>
      </c>
    </row>
    <row r="60" spans="1:2" x14ac:dyDescent="0.25">
      <c r="A60" s="72">
        <v>58</v>
      </c>
      <c r="B60" s="73" t="s">
        <v>2123</v>
      </c>
    </row>
    <row r="61" spans="1:2" x14ac:dyDescent="0.25">
      <c r="A61" s="72">
        <v>59</v>
      </c>
      <c r="B61" s="73" t="s">
        <v>2124</v>
      </c>
    </row>
    <row r="62" spans="1:2" x14ac:dyDescent="0.25">
      <c r="A62" s="72">
        <v>60</v>
      </c>
      <c r="B62" s="73" t="s">
        <v>2125</v>
      </c>
    </row>
    <row r="63" spans="1:2" x14ac:dyDescent="0.25">
      <c r="A63" s="72">
        <v>61</v>
      </c>
      <c r="B63" s="73" t="s">
        <v>2126</v>
      </c>
    </row>
    <row r="64" spans="1:2" x14ac:dyDescent="0.25">
      <c r="A64" s="72">
        <v>62</v>
      </c>
      <c r="B64" s="73" t="s">
        <v>2127</v>
      </c>
    </row>
    <row r="65" spans="1:2" x14ac:dyDescent="0.25">
      <c r="A65" s="72">
        <v>63</v>
      </c>
      <c r="B65" s="73" t="s">
        <v>2128</v>
      </c>
    </row>
    <row r="66" spans="1:2" x14ac:dyDescent="0.25">
      <c r="A66" s="72">
        <v>64</v>
      </c>
      <c r="B66" s="73" t="s">
        <v>2129</v>
      </c>
    </row>
    <row r="67" spans="1:2" x14ac:dyDescent="0.25">
      <c r="A67" s="72">
        <v>65</v>
      </c>
      <c r="B67" s="73" t="s">
        <v>2130</v>
      </c>
    </row>
    <row r="68" spans="1:2" x14ac:dyDescent="0.25">
      <c r="A68" s="72">
        <v>66</v>
      </c>
      <c r="B68" s="73" t="s">
        <v>2131</v>
      </c>
    </row>
    <row r="69" spans="1:2" x14ac:dyDescent="0.25">
      <c r="A69" s="72">
        <v>67</v>
      </c>
      <c r="B69" s="73" t="s">
        <v>2132</v>
      </c>
    </row>
    <row r="70" spans="1:2" x14ac:dyDescent="0.25">
      <c r="A70" s="72">
        <v>68</v>
      </c>
      <c r="B70" s="73" t="s">
        <v>2133</v>
      </c>
    </row>
    <row r="71" spans="1:2" x14ac:dyDescent="0.25">
      <c r="A71" s="72">
        <v>69</v>
      </c>
      <c r="B71" s="73" t="s">
        <v>2134</v>
      </c>
    </row>
    <row r="72" spans="1:2" x14ac:dyDescent="0.25">
      <c r="A72" s="72">
        <v>70</v>
      </c>
      <c r="B72" s="73"/>
    </row>
    <row r="73" spans="1:2" x14ac:dyDescent="0.25">
      <c r="A73" s="72">
        <v>71</v>
      </c>
      <c r="B73" s="73" t="s">
        <v>2135</v>
      </c>
    </row>
    <row r="74" spans="1:2" x14ac:dyDescent="0.25">
      <c r="A74" s="72">
        <v>72</v>
      </c>
      <c r="B74" s="73" t="s">
        <v>2136</v>
      </c>
    </row>
    <row r="75" spans="1:2" x14ac:dyDescent="0.25">
      <c r="A75" s="72">
        <v>73</v>
      </c>
      <c r="B75" s="73" t="s">
        <v>2137</v>
      </c>
    </row>
    <row r="76" spans="1:2" x14ac:dyDescent="0.25">
      <c r="A76" s="72">
        <v>74</v>
      </c>
      <c r="B76" s="73" t="s">
        <v>2138</v>
      </c>
    </row>
    <row r="77" spans="1:2" x14ac:dyDescent="0.25">
      <c r="A77" s="72">
        <v>75</v>
      </c>
      <c r="B77" s="73" t="s">
        <v>2139</v>
      </c>
    </row>
    <row r="78" spans="1:2" x14ac:dyDescent="0.25">
      <c r="A78" s="72">
        <v>76</v>
      </c>
      <c r="B78" s="73" t="s">
        <v>2140</v>
      </c>
    </row>
    <row r="79" spans="1:2" x14ac:dyDescent="0.25">
      <c r="A79" s="72">
        <v>77</v>
      </c>
      <c r="B79" s="73" t="s">
        <v>2141</v>
      </c>
    </row>
    <row r="80" spans="1:2" x14ac:dyDescent="0.25">
      <c r="A80" s="72">
        <v>78</v>
      </c>
      <c r="B80" s="73" t="s">
        <v>2142</v>
      </c>
    </row>
    <row r="81" spans="1:2" x14ac:dyDescent="0.25">
      <c r="A81" s="72">
        <v>79</v>
      </c>
      <c r="B81" s="73" t="s">
        <v>2143</v>
      </c>
    </row>
    <row r="82" spans="1:2" x14ac:dyDescent="0.25">
      <c r="A82" s="72">
        <v>80</v>
      </c>
      <c r="B82" s="73" t="s">
        <v>2144</v>
      </c>
    </row>
    <row r="83" spans="1:2" x14ac:dyDescent="0.25">
      <c r="A83" s="72">
        <v>81</v>
      </c>
      <c r="B83" s="73" t="s">
        <v>2145</v>
      </c>
    </row>
    <row r="84" spans="1:2" x14ac:dyDescent="0.25">
      <c r="A84" s="72">
        <v>82</v>
      </c>
      <c r="B84" s="73" t="s">
        <v>2146</v>
      </c>
    </row>
    <row r="85" spans="1:2" x14ac:dyDescent="0.25">
      <c r="A85" s="72">
        <v>83</v>
      </c>
      <c r="B85" s="73" t="s">
        <v>2147</v>
      </c>
    </row>
    <row r="86" spans="1:2" x14ac:dyDescent="0.25">
      <c r="A86" s="72">
        <v>84</v>
      </c>
      <c r="B86" s="73" t="s">
        <v>2148</v>
      </c>
    </row>
    <row r="87" spans="1:2" x14ac:dyDescent="0.25">
      <c r="A87" s="72">
        <v>85</v>
      </c>
      <c r="B87" s="73" t="s">
        <v>2149</v>
      </c>
    </row>
    <row r="88" spans="1:2" x14ac:dyDescent="0.25">
      <c r="A88" s="72">
        <v>86</v>
      </c>
      <c r="B88" s="73" t="s">
        <v>2150</v>
      </c>
    </row>
    <row r="89" spans="1:2" x14ac:dyDescent="0.25">
      <c r="A89" s="72">
        <v>87</v>
      </c>
      <c r="B89" s="73" t="s">
        <v>2151</v>
      </c>
    </row>
    <row r="90" spans="1:2" x14ac:dyDescent="0.25">
      <c r="A90" s="72">
        <v>88</v>
      </c>
      <c r="B90" s="73" t="s">
        <v>2152</v>
      </c>
    </row>
    <row r="91" spans="1:2" x14ac:dyDescent="0.25">
      <c r="A91" s="72">
        <v>89</v>
      </c>
      <c r="B91" s="73" t="s">
        <v>2153</v>
      </c>
    </row>
    <row r="92" spans="1:2" x14ac:dyDescent="0.25">
      <c r="A92" s="72">
        <v>90</v>
      </c>
      <c r="B92" s="73" t="s">
        <v>2154</v>
      </c>
    </row>
    <row r="93" spans="1:2" x14ac:dyDescent="0.25">
      <c r="A93" s="72">
        <v>91</v>
      </c>
      <c r="B93" s="73" t="s">
        <v>2155</v>
      </c>
    </row>
    <row r="94" spans="1:2" x14ac:dyDescent="0.25">
      <c r="A94" s="72">
        <v>92</v>
      </c>
      <c r="B94" s="73" t="s">
        <v>2156</v>
      </c>
    </row>
    <row r="95" spans="1:2" x14ac:dyDescent="0.25">
      <c r="A95" s="72">
        <v>93</v>
      </c>
      <c r="B95" s="73" t="s">
        <v>2157</v>
      </c>
    </row>
    <row r="96" spans="1:2" x14ac:dyDescent="0.25">
      <c r="A96" s="72">
        <v>94</v>
      </c>
      <c r="B96" s="73" t="s">
        <v>2158</v>
      </c>
    </row>
    <row r="97" spans="1:2" x14ac:dyDescent="0.25">
      <c r="A97" s="72">
        <v>95</v>
      </c>
      <c r="B97" s="73" t="s">
        <v>2159</v>
      </c>
    </row>
    <row r="98" spans="1:2" x14ac:dyDescent="0.25">
      <c r="A98" s="72">
        <v>96</v>
      </c>
      <c r="B98" s="73" t="s">
        <v>2160</v>
      </c>
    </row>
    <row r="99" spans="1:2" x14ac:dyDescent="0.25">
      <c r="A99" s="72">
        <v>97</v>
      </c>
      <c r="B99" s="73" t="s">
        <v>2161</v>
      </c>
    </row>
    <row r="100" spans="1:2" x14ac:dyDescent="0.25">
      <c r="A100" s="72">
        <v>98</v>
      </c>
      <c r="B100" s="73" t="s">
        <v>2162</v>
      </c>
    </row>
    <row r="101" spans="1:2" x14ac:dyDescent="0.25">
      <c r="A101" s="72">
        <v>99</v>
      </c>
      <c r="B101" s="73" t="s">
        <v>2163</v>
      </c>
    </row>
    <row r="102" spans="1:2" x14ac:dyDescent="0.25">
      <c r="A102" s="72">
        <v>100</v>
      </c>
      <c r="B102" s="73" t="s">
        <v>2164</v>
      </c>
    </row>
    <row r="103" spans="1:2" x14ac:dyDescent="0.25">
      <c r="A103" s="72">
        <v>101</v>
      </c>
      <c r="B103" s="73" t="s">
        <v>2165</v>
      </c>
    </row>
    <row r="104" spans="1:2" x14ac:dyDescent="0.25">
      <c r="A104" s="72">
        <v>102</v>
      </c>
      <c r="B104" s="73" t="s">
        <v>2166</v>
      </c>
    </row>
    <row r="105" spans="1:2" x14ac:dyDescent="0.25">
      <c r="A105" s="72">
        <v>103</v>
      </c>
      <c r="B105" s="73" t="s">
        <v>2167</v>
      </c>
    </row>
    <row r="106" spans="1:2" x14ac:dyDescent="0.25">
      <c r="A106" s="72">
        <v>104</v>
      </c>
      <c r="B106" s="73" t="s">
        <v>2168</v>
      </c>
    </row>
    <row r="107" spans="1:2" x14ac:dyDescent="0.25">
      <c r="A107" s="72">
        <v>105</v>
      </c>
      <c r="B107" s="73" t="s">
        <v>2169</v>
      </c>
    </row>
    <row r="108" spans="1:2" x14ac:dyDescent="0.25">
      <c r="A108" s="72">
        <v>106</v>
      </c>
      <c r="B108" s="73" t="s">
        <v>2170</v>
      </c>
    </row>
    <row r="109" spans="1:2" x14ac:dyDescent="0.25">
      <c r="A109" s="72">
        <v>107</v>
      </c>
      <c r="B109" s="73" t="s">
        <v>2171</v>
      </c>
    </row>
    <row r="110" spans="1:2" x14ac:dyDescent="0.25">
      <c r="A110" s="72">
        <v>108</v>
      </c>
      <c r="B110" s="73" t="s">
        <v>2172</v>
      </c>
    </row>
    <row r="111" spans="1:2" x14ac:dyDescent="0.25">
      <c r="A111" s="72">
        <v>109</v>
      </c>
      <c r="B111" s="73" t="s">
        <v>2173</v>
      </c>
    </row>
    <row r="112" spans="1:2" x14ac:dyDescent="0.25">
      <c r="A112" s="72">
        <v>110</v>
      </c>
      <c r="B112" s="73" t="s">
        <v>2174</v>
      </c>
    </row>
    <row r="113" spans="1:2" x14ac:dyDescent="0.25">
      <c r="A113" s="72">
        <v>111</v>
      </c>
      <c r="B113" s="73" t="s">
        <v>2175</v>
      </c>
    </row>
    <row r="114" spans="1:2" x14ac:dyDescent="0.25">
      <c r="A114" s="72">
        <v>112</v>
      </c>
      <c r="B114" s="73" t="s">
        <v>2176</v>
      </c>
    </row>
    <row r="115" spans="1:2" x14ac:dyDescent="0.25">
      <c r="A115" s="72">
        <v>113</v>
      </c>
      <c r="B115" s="73" t="s">
        <v>2177</v>
      </c>
    </row>
    <row r="116" spans="1:2" x14ac:dyDescent="0.25">
      <c r="A116" s="72">
        <v>114</v>
      </c>
      <c r="B116" s="73" t="s">
        <v>2178</v>
      </c>
    </row>
    <row r="117" spans="1:2" x14ac:dyDescent="0.25">
      <c r="A117" s="72">
        <v>115</v>
      </c>
      <c r="B117" s="73" t="s">
        <v>2179</v>
      </c>
    </row>
    <row r="118" spans="1:2" x14ac:dyDescent="0.25">
      <c r="A118" s="72">
        <v>116</v>
      </c>
      <c r="B118" s="73" t="s">
        <v>2180</v>
      </c>
    </row>
    <row r="119" spans="1:2" x14ac:dyDescent="0.25">
      <c r="A119" s="72">
        <v>117</v>
      </c>
      <c r="B119" s="73" t="s">
        <v>2181</v>
      </c>
    </row>
    <row r="120" spans="1:2" x14ac:dyDescent="0.25">
      <c r="A120" s="72">
        <v>118</v>
      </c>
      <c r="B120" s="73" t="s">
        <v>2182</v>
      </c>
    </row>
    <row r="121" spans="1:2" x14ac:dyDescent="0.25">
      <c r="A121" s="72">
        <v>119</v>
      </c>
      <c r="B121" s="73" t="s">
        <v>2183</v>
      </c>
    </row>
    <row r="122" spans="1:2" x14ac:dyDescent="0.25">
      <c r="A122" s="72">
        <v>120</v>
      </c>
      <c r="B122" s="73" t="s">
        <v>2184</v>
      </c>
    </row>
    <row r="123" spans="1:2" x14ac:dyDescent="0.25">
      <c r="A123" s="72">
        <v>121</v>
      </c>
      <c r="B123" s="73" t="s">
        <v>2185</v>
      </c>
    </row>
    <row r="124" spans="1:2" x14ac:dyDescent="0.25">
      <c r="A124" s="72">
        <v>122</v>
      </c>
      <c r="B124" s="73" t="s">
        <v>2186</v>
      </c>
    </row>
    <row r="125" spans="1:2" x14ac:dyDescent="0.25">
      <c r="A125" s="72">
        <v>123</v>
      </c>
      <c r="B125" s="73" t="s">
        <v>2187</v>
      </c>
    </row>
    <row r="126" spans="1:2" x14ac:dyDescent="0.25">
      <c r="A126" s="72">
        <v>124</v>
      </c>
      <c r="B126" s="73" t="s">
        <v>2188</v>
      </c>
    </row>
    <row r="127" spans="1:2" x14ac:dyDescent="0.25">
      <c r="A127" s="72">
        <v>125</v>
      </c>
      <c r="B127" s="73" t="s">
        <v>2189</v>
      </c>
    </row>
    <row r="128" spans="1:2" x14ac:dyDescent="0.25">
      <c r="A128" s="72">
        <v>126</v>
      </c>
      <c r="B128" s="73" t="s">
        <v>2190</v>
      </c>
    </row>
    <row r="129" spans="1:2" x14ac:dyDescent="0.25">
      <c r="A129" s="72">
        <v>127</v>
      </c>
      <c r="B129" s="73" t="s">
        <v>2191</v>
      </c>
    </row>
    <row r="130" spans="1:2" x14ac:dyDescent="0.25">
      <c r="A130" s="72">
        <v>128</v>
      </c>
      <c r="B130" s="73" t="s">
        <v>2192</v>
      </c>
    </row>
    <row r="131" spans="1:2" x14ac:dyDescent="0.25">
      <c r="A131" s="72">
        <v>129</v>
      </c>
      <c r="B131" s="73" t="s">
        <v>2193</v>
      </c>
    </row>
    <row r="132" spans="1:2" x14ac:dyDescent="0.25">
      <c r="A132" s="72">
        <v>130</v>
      </c>
      <c r="B132" s="73" t="s">
        <v>2194</v>
      </c>
    </row>
    <row r="133" spans="1:2" x14ac:dyDescent="0.25">
      <c r="A133" s="72">
        <v>131</v>
      </c>
      <c r="B133" s="73" t="s">
        <v>2195</v>
      </c>
    </row>
    <row r="134" spans="1:2" x14ac:dyDescent="0.25">
      <c r="A134" s="72">
        <v>132</v>
      </c>
      <c r="B134" s="73" t="s">
        <v>2196</v>
      </c>
    </row>
    <row r="135" spans="1:2" x14ac:dyDescent="0.25">
      <c r="A135" s="72">
        <v>133</v>
      </c>
      <c r="B135" s="73" t="s">
        <v>2197</v>
      </c>
    </row>
    <row r="136" spans="1:2" x14ac:dyDescent="0.25">
      <c r="A136" s="72">
        <v>134</v>
      </c>
      <c r="B136" s="73" t="s">
        <v>2198</v>
      </c>
    </row>
    <row r="137" spans="1:2" x14ac:dyDescent="0.25">
      <c r="A137" s="72">
        <v>135</v>
      </c>
      <c r="B137" s="73" t="s">
        <v>2199</v>
      </c>
    </row>
    <row r="138" spans="1:2" x14ac:dyDescent="0.25">
      <c r="A138" s="72">
        <v>136</v>
      </c>
      <c r="B138" s="73" t="s">
        <v>2200</v>
      </c>
    </row>
    <row r="139" spans="1:2" x14ac:dyDescent="0.25">
      <c r="A139" s="72">
        <v>137</v>
      </c>
      <c r="B139" s="73" t="s">
        <v>2201</v>
      </c>
    </row>
    <row r="140" spans="1:2" x14ac:dyDescent="0.25">
      <c r="A140" s="72">
        <v>138</v>
      </c>
      <c r="B140" s="73" t="s">
        <v>2202</v>
      </c>
    </row>
    <row r="141" spans="1:2" x14ac:dyDescent="0.25">
      <c r="A141" s="72">
        <v>139</v>
      </c>
      <c r="B141" s="73" t="s">
        <v>2203</v>
      </c>
    </row>
    <row r="142" spans="1:2" x14ac:dyDescent="0.25">
      <c r="A142" s="72">
        <v>140</v>
      </c>
      <c r="B142" s="73" t="s">
        <v>2204</v>
      </c>
    </row>
    <row r="143" spans="1:2" x14ac:dyDescent="0.25">
      <c r="A143" s="72">
        <v>141</v>
      </c>
      <c r="B143" s="73" t="s">
        <v>2205</v>
      </c>
    </row>
    <row r="144" spans="1:2" x14ac:dyDescent="0.25">
      <c r="A144" s="72">
        <v>142</v>
      </c>
      <c r="B144" s="73" t="s">
        <v>2206</v>
      </c>
    </row>
    <row r="145" spans="1:2" x14ac:dyDescent="0.25">
      <c r="A145" s="72">
        <v>143</v>
      </c>
      <c r="B145" s="73" t="s">
        <v>2207</v>
      </c>
    </row>
    <row r="146" spans="1:2" x14ac:dyDescent="0.25">
      <c r="A146" s="72">
        <v>144</v>
      </c>
      <c r="B146" s="73" t="s">
        <v>2208</v>
      </c>
    </row>
    <row r="147" spans="1:2" x14ac:dyDescent="0.25">
      <c r="A147" s="72">
        <v>145</v>
      </c>
      <c r="B147" s="73" t="s">
        <v>2209</v>
      </c>
    </row>
    <row r="148" spans="1:2" x14ac:dyDescent="0.25">
      <c r="A148" s="72">
        <v>146</v>
      </c>
      <c r="B148" s="73" t="s">
        <v>2210</v>
      </c>
    </row>
    <row r="149" spans="1:2" x14ac:dyDescent="0.25">
      <c r="A149" s="72">
        <v>147</v>
      </c>
      <c r="B149" s="73" t="s">
        <v>2211</v>
      </c>
    </row>
    <row r="150" spans="1:2" x14ac:dyDescent="0.25">
      <c r="A150" s="72">
        <v>148</v>
      </c>
      <c r="B150" s="73" t="s">
        <v>2212</v>
      </c>
    </row>
    <row r="151" spans="1:2" x14ac:dyDescent="0.25">
      <c r="A151" s="72">
        <v>149</v>
      </c>
      <c r="B151" s="73" t="s">
        <v>2213</v>
      </c>
    </row>
    <row r="152" spans="1:2" x14ac:dyDescent="0.25">
      <c r="A152" s="72">
        <v>150</v>
      </c>
      <c r="B152" s="73" t="s">
        <v>2214</v>
      </c>
    </row>
    <row r="153" spans="1:2" x14ac:dyDescent="0.25">
      <c r="A153" s="72">
        <v>151</v>
      </c>
      <c r="B153" s="73" t="s">
        <v>2215</v>
      </c>
    </row>
    <row r="154" spans="1:2" x14ac:dyDescent="0.25">
      <c r="A154" s="72">
        <v>152</v>
      </c>
      <c r="B154" s="73" t="s">
        <v>2216</v>
      </c>
    </row>
    <row r="155" spans="1:2" x14ac:dyDescent="0.25">
      <c r="A155" s="72">
        <v>153</v>
      </c>
      <c r="B155" s="73" t="s">
        <v>2217</v>
      </c>
    </row>
    <row r="156" spans="1:2" x14ac:dyDescent="0.25">
      <c r="A156" s="72">
        <v>154</v>
      </c>
      <c r="B156" s="73" t="s">
        <v>2218</v>
      </c>
    </row>
    <row r="157" spans="1:2" x14ac:dyDescent="0.25">
      <c r="A157" s="72">
        <v>155</v>
      </c>
      <c r="B157" s="73" t="s">
        <v>2219</v>
      </c>
    </row>
    <row r="158" spans="1:2" x14ac:dyDescent="0.25">
      <c r="A158" s="72">
        <v>156</v>
      </c>
      <c r="B158" s="73" t="s">
        <v>2220</v>
      </c>
    </row>
    <row r="159" spans="1:2" x14ac:dyDescent="0.25">
      <c r="A159" s="72">
        <v>157</v>
      </c>
      <c r="B159" s="73" t="s">
        <v>2221</v>
      </c>
    </row>
    <row r="160" spans="1:2" x14ac:dyDescent="0.25">
      <c r="A160" s="72">
        <v>158</v>
      </c>
      <c r="B160" s="73" t="s">
        <v>2222</v>
      </c>
    </row>
    <row r="161" spans="1:2" x14ac:dyDescent="0.25">
      <c r="A161" s="72">
        <v>159</v>
      </c>
      <c r="B161" s="73" t="s">
        <v>2223</v>
      </c>
    </row>
    <row r="162" spans="1:2" x14ac:dyDescent="0.25">
      <c r="A162" s="72">
        <v>160</v>
      </c>
      <c r="B162" s="73" t="s">
        <v>2224</v>
      </c>
    </row>
    <row r="163" spans="1:2" x14ac:dyDescent="0.25">
      <c r="A163" s="72">
        <v>161</v>
      </c>
      <c r="B163" s="73" t="s">
        <v>2225</v>
      </c>
    </row>
    <row r="164" spans="1:2" x14ac:dyDescent="0.25">
      <c r="A164" s="72">
        <v>162</v>
      </c>
      <c r="B164" s="73" t="s">
        <v>2226</v>
      </c>
    </row>
    <row r="165" spans="1:2" x14ac:dyDescent="0.25">
      <c r="A165" s="72">
        <v>163</v>
      </c>
      <c r="B165" s="73" t="s">
        <v>2227</v>
      </c>
    </row>
    <row r="166" spans="1:2" x14ac:dyDescent="0.25">
      <c r="A166" s="72">
        <v>164</v>
      </c>
      <c r="B166" s="73" t="s">
        <v>2228</v>
      </c>
    </row>
    <row r="167" spans="1:2" x14ac:dyDescent="0.25">
      <c r="A167" s="72">
        <v>165</v>
      </c>
      <c r="B167" s="73" t="s">
        <v>2229</v>
      </c>
    </row>
    <row r="168" spans="1:2" x14ac:dyDescent="0.25">
      <c r="A168" s="72">
        <v>166</v>
      </c>
      <c r="B168" s="73" t="s">
        <v>2230</v>
      </c>
    </row>
    <row r="169" spans="1:2" x14ac:dyDescent="0.25">
      <c r="A169" s="72">
        <v>167</v>
      </c>
      <c r="B169" s="73" t="s">
        <v>2231</v>
      </c>
    </row>
    <row r="170" spans="1:2" x14ac:dyDescent="0.25">
      <c r="A170" s="72">
        <v>168</v>
      </c>
      <c r="B170" s="73" t="s">
        <v>2232</v>
      </c>
    </row>
    <row r="171" spans="1:2" x14ac:dyDescent="0.25">
      <c r="A171" s="72">
        <v>169</v>
      </c>
      <c r="B171" s="73" t="s">
        <v>2233</v>
      </c>
    </row>
    <row r="172" spans="1:2" x14ac:dyDescent="0.25">
      <c r="A172" s="72">
        <v>170</v>
      </c>
      <c r="B172" s="73" t="s">
        <v>2234</v>
      </c>
    </row>
    <row r="173" spans="1:2" x14ac:dyDescent="0.25">
      <c r="A173" s="72">
        <v>171</v>
      </c>
      <c r="B173" s="73" t="s">
        <v>2235</v>
      </c>
    </row>
    <row r="174" spans="1:2" x14ac:dyDescent="0.25">
      <c r="A174" s="72">
        <v>172</v>
      </c>
      <c r="B174" s="73" t="s">
        <v>2236</v>
      </c>
    </row>
    <row r="175" spans="1:2" x14ac:dyDescent="0.25">
      <c r="A175" s="72">
        <v>173</v>
      </c>
      <c r="B175" s="73" t="s">
        <v>2237</v>
      </c>
    </row>
    <row r="176" spans="1:2" x14ac:dyDescent="0.25">
      <c r="A176" s="72">
        <v>174</v>
      </c>
      <c r="B176" s="73" t="s">
        <v>2238</v>
      </c>
    </row>
    <row r="177" spans="1:2" x14ac:dyDescent="0.25">
      <c r="A177" s="72">
        <v>175</v>
      </c>
      <c r="B177" s="73" t="s">
        <v>2239</v>
      </c>
    </row>
    <row r="178" spans="1:2" x14ac:dyDescent="0.25">
      <c r="A178" s="72">
        <v>176</v>
      </c>
      <c r="B178" s="73" t="s">
        <v>2240</v>
      </c>
    </row>
    <row r="179" spans="1:2" x14ac:dyDescent="0.25">
      <c r="A179" s="72">
        <v>177</v>
      </c>
      <c r="B179" s="73" t="s">
        <v>2241</v>
      </c>
    </row>
    <row r="180" spans="1:2" x14ac:dyDescent="0.25">
      <c r="A180" s="72">
        <v>178</v>
      </c>
      <c r="B180" s="73" t="s">
        <v>2242</v>
      </c>
    </row>
    <row r="181" spans="1:2" x14ac:dyDescent="0.25">
      <c r="A181" s="72">
        <v>179</v>
      </c>
      <c r="B181" s="73" t="s">
        <v>2243</v>
      </c>
    </row>
    <row r="182" spans="1:2" x14ac:dyDescent="0.25">
      <c r="A182" s="72">
        <v>180</v>
      </c>
      <c r="B182" s="73" t="s">
        <v>2244</v>
      </c>
    </row>
    <row r="183" spans="1:2" x14ac:dyDescent="0.25">
      <c r="A183" s="72">
        <v>181</v>
      </c>
      <c r="B183" s="73" t="s">
        <v>2245</v>
      </c>
    </row>
    <row r="184" spans="1:2" x14ac:dyDescent="0.25">
      <c r="A184" s="72">
        <v>182</v>
      </c>
      <c r="B184" s="73" t="s">
        <v>2246</v>
      </c>
    </row>
    <row r="185" spans="1:2" x14ac:dyDescent="0.25">
      <c r="A185" s="72">
        <v>183</v>
      </c>
      <c r="B185" s="73" t="s">
        <v>2247</v>
      </c>
    </row>
    <row r="186" spans="1:2" x14ac:dyDescent="0.25">
      <c r="A186" s="72">
        <v>184</v>
      </c>
      <c r="B186" s="73" t="s">
        <v>2248</v>
      </c>
    </row>
    <row r="187" spans="1:2" x14ac:dyDescent="0.25">
      <c r="A187" s="72">
        <v>185</v>
      </c>
      <c r="B187" s="73" t="s">
        <v>2249</v>
      </c>
    </row>
    <row r="188" spans="1:2" x14ac:dyDescent="0.25">
      <c r="A188" s="72">
        <v>186</v>
      </c>
      <c r="B188" s="73" t="s">
        <v>2250</v>
      </c>
    </row>
    <row r="189" spans="1:2" x14ac:dyDescent="0.25">
      <c r="A189" s="72">
        <v>187</v>
      </c>
      <c r="B189" s="73" t="s">
        <v>2251</v>
      </c>
    </row>
    <row r="190" spans="1:2" x14ac:dyDescent="0.25">
      <c r="A190" s="72">
        <v>188</v>
      </c>
      <c r="B190" s="73" t="s">
        <v>2252</v>
      </c>
    </row>
    <row r="191" spans="1:2" x14ac:dyDescent="0.25">
      <c r="A191" s="72">
        <v>189</v>
      </c>
      <c r="B191" s="73" t="s">
        <v>2253</v>
      </c>
    </row>
    <row r="192" spans="1:2" x14ac:dyDescent="0.25">
      <c r="A192" s="72">
        <v>190</v>
      </c>
      <c r="B192" s="73" t="s">
        <v>2254</v>
      </c>
    </row>
    <row r="193" spans="1:2" x14ac:dyDescent="0.25">
      <c r="A193" s="72">
        <v>191</v>
      </c>
      <c r="B193" s="73" t="s">
        <v>2255</v>
      </c>
    </row>
    <row r="194" spans="1:2" x14ac:dyDescent="0.25">
      <c r="A194" s="72">
        <v>192</v>
      </c>
      <c r="B194" s="73" t="s">
        <v>2256</v>
      </c>
    </row>
    <row r="195" spans="1:2" x14ac:dyDescent="0.25">
      <c r="A195" s="72">
        <v>193</v>
      </c>
      <c r="B195" s="73" t="s">
        <v>2257</v>
      </c>
    </row>
    <row r="196" spans="1:2" x14ac:dyDescent="0.25">
      <c r="A196" s="72">
        <v>194</v>
      </c>
      <c r="B196" s="73" t="s">
        <v>2258</v>
      </c>
    </row>
    <row r="197" spans="1:2" x14ac:dyDescent="0.25">
      <c r="A197" s="72">
        <v>195</v>
      </c>
      <c r="B197" s="73" t="s">
        <v>2259</v>
      </c>
    </row>
    <row r="198" spans="1:2" x14ac:dyDescent="0.25">
      <c r="A198" s="72">
        <v>196</v>
      </c>
      <c r="B198" s="73" t="s">
        <v>2260</v>
      </c>
    </row>
    <row r="199" spans="1:2" x14ac:dyDescent="0.25">
      <c r="A199" s="72">
        <v>197</v>
      </c>
      <c r="B199" s="73" t="s">
        <v>2261</v>
      </c>
    </row>
    <row r="200" spans="1:2" x14ac:dyDescent="0.25">
      <c r="A200" s="72">
        <v>198</v>
      </c>
      <c r="B200" s="73" t="s">
        <v>2262</v>
      </c>
    </row>
    <row r="201" spans="1:2" x14ac:dyDescent="0.25">
      <c r="A201" s="72">
        <v>199</v>
      </c>
      <c r="B201" s="73" t="s">
        <v>2263</v>
      </c>
    </row>
    <row r="202" spans="1:2" x14ac:dyDescent="0.25">
      <c r="A202" s="72">
        <v>200</v>
      </c>
      <c r="B202" s="73" t="s">
        <v>2264</v>
      </c>
    </row>
    <row r="203" spans="1:2" x14ac:dyDescent="0.25">
      <c r="A203" s="72">
        <v>201</v>
      </c>
      <c r="B203" s="73" t="s">
        <v>2265</v>
      </c>
    </row>
    <row r="204" spans="1:2" x14ac:dyDescent="0.25">
      <c r="A204" s="72">
        <v>202</v>
      </c>
      <c r="B204" s="73" t="s">
        <v>2266</v>
      </c>
    </row>
    <row r="205" spans="1:2" x14ac:dyDescent="0.25">
      <c r="A205" s="72">
        <v>203</v>
      </c>
      <c r="B205" s="73" t="s">
        <v>2267</v>
      </c>
    </row>
    <row r="206" spans="1:2" x14ac:dyDescent="0.25">
      <c r="A206" s="72">
        <v>204</v>
      </c>
      <c r="B206" s="73" t="s">
        <v>2268</v>
      </c>
    </row>
    <row r="207" spans="1:2" x14ac:dyDescent="0.25">
      <c r="A207" s="72">
        <v>205</v>
      </c>
      <c r="B207" s="73" t="s">
        <v>2269</v>
      </c>
    </row>
    <row r="208" spans="1:2" x14ac:dyDescent="0.25">
      <c r="A208" s="72">
        <v>206</v>
      </c>
      <c r="B208" s="73" t="s">
        <v>2270</v>
      </c>
    </row>
    <row r="209" spans="1:2" x14ac:dyDescent="0.25">
      <c r="A209" s="72">
        <v>207</v>
      </c>
      <c r="B209" s="73" t="s">
        <v>2271</v>
      </c>
    </row>
    <row r="210" spans="1:2" x14ac:dyDescent="0.25">
      <c r="A210" s="72">
        <v>208</v>
      </c>
      <c r="B210" s="73" t="s">
        <v>2272</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2273</v>
      </c>
    </row>
    <row r="216" spans="1:2" x14ac:dyDescent="0.25">
      <c r="A216" s="72">
        <v>214</v>
      </c>
      <c r="B216" s="73" t="s">
        <v>2274</v>
      </c>
    </row>
    <row r="217" spans="1:2" x14ac:dyDescent="0.25">
      <c r="A217" s="72">
        <v>215</v>
      </c>
      <c r="B217" s="73" t="s">
        <v>193</v>
      </c>
    </row>
    <row r="218" spans="1:2" x14ac:dyDescent="0.25">
      <c r="A218" s="72">
        <v>216</v>
      </c>
      <c r="B218" s="73" t="s">
        <v>2275</v>
      </c>
    </row>
    <row r="219" spans="1:2" x14ac:dyDescent="0.25">
      <c r="A219" s="72">
        <v>217</v>
      </c>
      <c r="B219" s="73" t="s">
        <v>2276</v>
      </c>
    </row>
    <row r="220" spans="1:2" x14ac:dyDescent="0.25">
      <c r="A220" s="72">
        <v>218</v>
      </c>
      <c r="B220" s="73" t="s">
        <v>2277</v>
      </c>
    </row>
    <row r="221" spans="1:2" x14ac:dyDescent="0.25">
      <c r="A221" s="72">
        <v>219</v>
      </c>
      <c r="B221" s="73" t="s">
        <v>2278</v>
      </c>
    </row>
    <row r="222" spans="1:2" x14ac:dyDescent="0.25">
      <c r="A222" s="72">
        <v>220</v>
      </c>
      <c r="B222" s="73" t="s">
        <v>2279</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2280</v>
      </c>
    </row>
    <row r="228" spans="1:2" x14ac:dyDescent="0.25">
      <c r="A228" s="72">
        <v>226</v>
      </c>
      <c r="B228" s="73" t="s">
        <v>2281</v>
      </c>
    </row>
    <row r="229" spans="1:2" x14ac:dyDescent="0.25">
      <c r="A229" s="72">
        <v>227</v>
      </c>
      <c r="B229" s="73" t="s">
        <v>2282</v>
      </c>
    </row>
    <row r="230" spans="1:2" x14ac:dyDescent="0.25">
      <c r="A230" s="72">
        <v>228</v>
      </c>
      <c r="B230" s="73"/>
    </row>
    <row r="231" spans="1:2" x14ac:dyDescent="0.25">
      <c r="A231" s="72">
        <v>229</v>
      </c>
      <c r="B231" s="73" t="s">
        <v>2283</v>
      </c>
    </row>
    <row r="232" spans="1:2" x14ac:dyDescent="0.25">
      <c r="A232" s="72">
        <v>230</v>
      </c>
      <c r="B232" s="73" t="s">
        <v>2284</v>
      </c>
    </row>
    <row r="233" spans="1:2" x14ac:dyDescent="0.25">
      <c r="A233" s="72">
        <v>231</v>
      </c>
      <c r="B233" s="73" t="s">
        <v>2285</v>
      </c>
    </row>
    <row r="234" spans="1:2" x14ac:dyDescent="0.25">
      <c r="A234" s="72">
        <v>232</v>
      </c>
      <c r="B234" s="73" t="s">
        <v>2286</v>
      </c>
    </row>
    <row r="235" spans="1:2" x14ac:dyDescent="0.25">
      <c r="A235" s="72">
        <v>233</v>
      </c>
      <c r="B235" s="73" t="s">
        <v>2287</v>
      </c>
    </row>
    <row r="236" spans="1:2" x14ac:dyDescent="0.25">
      <c r="A236" s="72">
        <v>234</v>
      </c>
      <c r="B236" s="73" t="s">
        <v>2288</v>
      </c>
    </row>
    <row r="237" spans="1:2" x14ac:dyDescent="0.25">
      <c r="A237" s="72">
        <v>235</v>
      </c>
      <c r="B237" s="73" t="s">
        <v>2289</v>
      </c>
    </row>
    <row r="238" spans="1:2" x14ac:dyDescent="0.25">
      <c r="A238" s="72">
        <v>236</v>
      </c>
      <c r="B238" s="73" t="s">
        <v>2290</v>
      </c>
    </row>
    <row r="239" spans="1:2" x14ac:dyDescent="0.25">
      <c r="A239" s="72">
        <v>237</v>
      </c>
      <c r="B239" s="73" t="s">
        <v>2291</v>
      </c>
    </row>
    <row r="240" spans="1:2" x14ac:dyDescent="0.25">
      <c r="A240" s="72">
        <v>238</v>
      </c>
      <c r="B240" s="73" t="s">
        <v>2292</v>
      </c>
    </row>
    <row r="241" spans="1:2" x14ac:dyDescent="0.25">
      <c r="A241" s="72">
        <v>239</v>
      </c>
      <c r="B241" s="73" t="s">
        <v>2293</v>
      </c>
    </row>
    <row r="242" spans="1:2" x14ac:dyDescent="0.25">
      <c r="A242" s="72">
        <v>240</v>
      </c>
      <c r="B242" s="73" t="s">
        <v>2294</v>
      </c>
    </row>
    <row r="243" spans="1:2" x14ac:dyDescent="0.25">
      <c r="A243" s="72">
        <v>241</v>
      </c>
      <c r="B243" s="73" t="s">
        <v>2295</v>
      </c>
    </row>
    <row r="244" spans="1:2" x14ac:dyDescent="0.25">
      <c r="A244" s="72">
        <v>242</v>
      </c>
      <c r="B244" s="73" t="s">
        <v>2296</v>
      </c>
    </row>
    <row r="245" spans="1:2" x14ac:dyDescent="0.25">
      <c r="A245" s="72">
        <v>243</v>
      </c>
      <c r="B245" s="73" t="s">
        <v>2297</v>
      </c>
    </row>
    <row r="246" spans="1:2" x14ac:dyDescent="0.25">
      <c r="A246" s="72">
        <v>244</v>
      </c>
      <c r="B246" s="73" t="s">
        <v>2298</v>
      </c>
    </row>
    <row r="247" spans="1:2" x14ac:dyDescent="0.25">
      <c r="A247" s="72">
        <v>245</v>
      </c>
      <c r="B247" s="73" t="s">
        <v>2299</v>
      </c>
    </row>
    <row r="248" spans="1:2" x14ac:dyDescent="0.25">
      <c r="A248" s="72">
        <v>246</v>
      </c>
      <c r="B248" s="73" t="s">
        <v>2300</v>
      </c>
    </row>
    <row r="249" spans="1:2" x14ac:dyDescent="0.25">
      <c r="A249" s="72">
        <v>247</v>
      </c>
      <c r="B249" s="73" t="s">
        <v>2301</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2302</v>
      </c>
    </row>
    <row r="254" spans="1:2" x14ac:dyDescent="0.25">
      <c r="A254" s="72">
        <v>252</v>
      </c>
      <c r="B254" s="73" t="s">
        <v>2303</v>
      </c>
    </row>
    <row r="255" spans="1:2" x14ac:dyDescent="0.25">
      <c r="A255" s="72">
        <v>253</v>
      </c>
      <c r="B255" s="73" t="s">
        <v>2304</v>
      </c>
    </row>
    <row r="256" spans="1:2" x14ac:dyDescent="0.25">
      <c r="A256" s="72">
        <v>254</v>
      </c>
      <c r="B256" s="73" t="s">
        <v>2305</v>
      </c>
    </row>
    <row r="257" spans="1:2" x14ac:dyDescent="0.25">
      <c r="A257" s="72">
        <v>255</v>
      </c>
      <c r="B257" s="73" t="s">
        <v>2306</v>
      </c>
    </row>
    <row r="258" spans="1:2" x14ac:dyDescent="0.25">
      <c r="A258" s="72">
        <v>256</v>
      </c>
      <c r="B258" s="73" t="s">
        <v>2307</v>
      </c>
    </row>
    <row r="259" spans="1:2" x14ac:dyDescent="0.25">
      <c r="A259" s="72">
        <v>257</v>
      </c>
      <c r="B259" s="73" t="s">
        <v>2308</v>
      </c>
    </row>
    <row r="260" spans="1:2" x14ac:dyDescent="0.25">
      <c r="A260" s="72">
        <v>258</v>
      </c>
      <c r="B260" s="73" t="s">
        <v>2309</v>
      </c>
    </row>
    <row r="261" spans="1:2" x14ac:dyDescent="0.25">
      <c r="A261" s="72">
        <v>259</v>
      </c>
      <c r="B261" s="73"/>
    </row>
    <row r="262" spans="1:2" x14ac:dyDescent="0.25">
      <c r="A262" s="72">
        <v>260</v>
      </c>
      <c r="B262" s="73" t="s">
        <v>2310</v>
      </c>
    </row>
    <row r="263" spans="1:2" x14ac:dyDescent="0.25">
      <c r="A263" s="72">
        <v>261</v>
      </c>
      <c r="B263" s="73" t="s">
        <v>2311</v>
      </c>
    </row>
    <row r="264" spans="1:2" x14ac:dyDescent="0.25">
      <c r="A264" s="72">
        <v>262</v>
      </c>
      <c r="B264" s="73" t="s">
        <v>2312</v>
      </c>
    </row>
    <row r="265" spans="1:2" x14ac:dyDescent="0.25">
      <c r="A265" s="72">
        <v>263</v>
      </c>
      <c r="B265" s="73" t="s">
        <v>2313</v>
      </c>
    </row>
    <row r="266" spans="1:2" x14ac:dyDescent="0.25">
      <c r="A266" s="72">
        <v>264</v>
      </c>
      <c r="B266" s="73" t="s">
        <v>2314</v>
      </c>
    </row>
    <row r="267" spans="1:2" x14ac:dyDescent="0.25">
      <c r="A267" s="72">
        <v>265</v>
      </c>
      <c r="B267" s="73" t="s">
        <v>2315</v>
      </c>
    </row>
    <row r="268" spans="1:2" x14ac:dyDescent="0.25">
      <c r="A268" s="72">
        <v>266</v>
      </c>
      <c r="B268" s="73" t="s">
        <v>2316</v>
      </c>
    </row>
    <row r="269" spans="1:2" x14ac:dyDescent="0.25">
      <c r="A269" s="72">
        <v>267</v>
      </c>
      <c r="B269" s="73" t="s">
        <v>2317</v>
      </c>
    </row>
    <row r="270" spans="1:2" x14ac:dyDescent="0.25">
      <c r="A270" s="72">
        <v>268</v>
      </c>
      <c r="B270" s="73" t="s">
        <v>2318</v>
      </c>
    </row>
    <row r="271" spans="1:2" x14ac:dyDescent="0.25">
      <c r="A271" s="72">
        <v>269</v>
      </c>
      <c r="B271" s="73" t="s">
        <v>2319</v>
      </c>
    </row>
    <row r="272" spans="1:2" x14ac:dyDescent="0.25">
      <c r="A272" s="72">
        <v>270</v>
      </c>
      <c r="B272" s="73" t="s">
        <v>447</v>
      </c>
    </row>
    <row r="273" spans="1:2" x14ac:dyDescent="0.25">
      <c r="A273" s="72">
        <v>271</v>
      </c>
      <c r="B273" s="73"/>
    </row>
    <row r="274" spans="1:2" x14ac:dyDescent="0.25">
      <c r="A274" s="72">
        <v>272</v>
      </c>
      <c r="B274" s="73" t="s">
        <v>2320</v>
      </c>
    </row>
    <row r="275" spans="1:2" x14ac:dyDescent="0.25">
      <c r="A275" s="72">
        <v>273</v>
      </c>
      <c r="B275" s="73" t="s">
        <v>2321</v>
      </c>
    </row>
    <row r="276" spans="1:2" x14ac:dyDescent="0.25">
      <c r="A276" s="72">
        <v>274</v>
      </c>
      <c r="B276" s="73" t="s">
        <v>2322</v>
      </c>
    </row>
    <row r="277" spans="1:2" x14ac:dyDescent="0.25">
      <c r="A277" s="72">
        <v>275</v>
      </c>
      <c r="B277" s="73" t="s">
        <v>2323</v>
      </c>
    </row>
    <row r="278" spans="1:2" x14ac:dyDescent="0.25">
      <c r="A278" s="72">
        <v>276</v>
      </c>
      <c r="B278" s="73" t="s">
        <v>2324</v>
      </c>
    </row>
    <row r="279" spans="1:2" x14ac:dyDescent="0.25">
      <c r="A279" s="72">
        <v>277</v>
      </c>
      <c r="B279" s="73" t="s">
        <v>2325</v>
      </c>
    </row>
    <row r="280" spans="1:2" x14ac:dyDescent="0.25">
      <c r="A280" s="72">
        <v>278</v>
      </c>
      <c r="B280" s="73" t="s">
        <v>2326</v>
      </c>
    </row>
    <row r="281" spans="1:2" x14ac:dyDescent="0.25">
      <c r="A281" s="72">
        <v>279</v>
      </c>
      <c r="B281" s="73" t="s">
        <v>2327</v>
      </c>
    </row>
    <row r="282" spans="1:2" x14ac:dyDescent="0.25">
      <c r="A282" s="72">
        <v>280</v>
      </c>
      <c r="B282" s="73" t="s">
        <v>2328</v>
      </c>
    </row>
    <row r="283" spans="1:2" x14ac:dyDescent="0.25">
      <c r="A283" s="72">
        <v>281</v>
      </c>
      <c r="B283" s="73" t="s">
        <v>2329</v>
      </c>
    </row>
    <row r="284" spans="1:2" x14ac:dyDescent="0.25">
      <c r="A284" s="72">
        <v>282</v>
      </c>
      <c r="B284" s="73" t="s">
        <v>2330</v>
      </c>
    </row>
    <row r="285" spans="1:2" x14ac:dyDescent="0.25">
      <c r="A285" s="72">
        <v>283</v>
      </c>
      <c r="B285" s="73"/>
    </row>
    <row r="286" spans="1:2" x14ac:dyDescent="0.25">
      <c r="A286" s="72">
        <v>284</v>
      </c>
      <c r="B286" s="73" t="s">
        <v>2331</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2332</v>
      </c>
    </row>
    <row r="329" spans="1:2" x14ac:dyDescent="0.25">
      <c r="A329" s="72">
        <v>327</v>
      </c>
      <c r="B329" s="73" t="s">
        <v>570</v>
      </c>
    </row>
    <row r="330" spans="1:2" x14ac:dyDescent="0.25">
      <c r="A330" s="72">
        <v>328</v>
      </c>
      <c r="B330" s="73" t="s">
        <v>2333</v>
      </c>
    </row>
    <row r="331" spans="1:2" x14ac:dyDescent="0.25">
      <c r="A331" s="72">
        <v>329</v>
      </c>
      <c r="B331" s="73" t="s">
        <v>2334</v>
      </c>
    </row>
    <row r="332" spans="1:2" x14ac:dyDescent="0.25">
      <c r="A332" s="72">
        <v>330</v>
      </c>
      <c r="B332" s="73" t="s">
        <v>2335</v>
      </c>
    </row>
    <row r="333" spans="1:2" x14ac:dyDescent="0.25">
      <c r="A333" s="72">
        <v>331</v>
      </c>
      <c r="B333" s="73" t="s">
        <v>2336</v>
      </c>
    </row>
    <row r="334" spans="1:2" x14ac:dyDescent="0.25">
      <c r="A334" s="72">
        <v>332</v>
      </c>
      <c r="B334" s="73" t="s">
        <v>2337</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2338</v>
      </c>
    </row>
    <row r="340" spans="1:2" x14ac:dyDescent="0.25">
      <c r="A340" s="72">
        <v>338</v>
      </c>
      <c r="B340" s="73" t="s">
        <v>2339</v>
      </c>
    </row>
    <row r="341" spans="1:2" x14ac:dyDescent="0.25">
      <c r="A341" s="72">
        <v>339</v>
      </c>
      <c r="B341" s="73" t="s">
        <v>2340</v>
      </c>
    </row>
    <row r="342" spans="1:2" x14ac:dyDescent="0.25">
      <c r="A342" s="72">
        <v>340</v>
      </c>
      <c r="B342" s="73" t="s">
        <v>2341</v>
      </c>
    </row>
    <row r="343" spans="1:2" x14ac:dyDescent="0.25">
      <c r="A343" s="72">
        <v>341</v>
      </c>
      <c r="B343" s="73" t="s">
        <v>2342</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2343</v>
      </c>
    </row>
    <row r="349" spans="1:2" x14ac:dyDescent="0.25">
      <c r="A349" s="72">
        <v>347</v>
      </c>
      <c r="B349" s="73" t="s">
        <v>701</v>
      </c>
    </row>
    <row r="350" spans="1:2" x14ac:dyDescent="0.25">
      <c r="A350" s="72">
        <v>348</v>
      </c>
      <c r="B350" s="73" t="s">
        <v>700</v>
      </c>
    </row>
    <row r="351" spans="1:2" x14ac:dyDescent="0.25">
      <c r="A351" s="72">
        <v>349</v>
      </c>
      <c r="B351" s="73" t="s">
        <v>2344</v>
      </c>
    </row>
    <row r="352" spans="1:2" x14ac:dyDescent="0.25">
      <c r="A352" s="72">
        <v>350</v>
      </c>
      <c r="B352" s="73" t="s">
        <v>2345</v>
      </c>
    </row>
    <row r="353" spans="1:2" x14ac:dyDescent="0.25">
      <c r="A353" s="72">
        <v>351</v>
      </c>
      <c r="B353" s="73" t="s">
        <v>2346</v>
      </c>
    </row>
    <row r="354" spans="1:2" x14ac:dyDescent="0.25">
      <c r="A354" s="72">
        <v>352</v>
      </c>
      <c r="B354" s="73" t="s">
        <v>2347</v>
      </c>
    </row>
    <row r="355" spans="1:2" x14ac:dyDescent="0.25">
      <c r="A355" s="72">
        <v>353</v>
      </c>
      <c r="B355" s="73" t="s">
        <v>2348</v>
      </c>
    </row>
    <row r="356" spans="1:2" x14ac:dyDescent="0.25">
      <c r="A356" s="72">
        <v>354</v>
      </c>
      <c r="B356" s="73" t="s">
        <v>2349</v>
      </c>
    </row>
    <row r="357" spans="1:2" x14ac:dyDescent="0.25">
      <c r="A357" s="72">
        <v>355</v>
      </c>
      <c r="B357" s="73" t="s">
        <v>2350</v>
      </c>
    </row>
    <row r="358" spans="1:2" x14ac:dyDescent="0.25">
      <c r="A358" s="72">
        <v>356</v>
      </c>
      <c r="B358" s="73" t="s">
        <v>2351</v>
      </c>
    </row>
    <row r="359" spans="1:2" x14ac:dyDescent="0.25">
      <c r="A359" s="72">
        <v>357</v>
      </c>
      <c r="B359" s="73" t="s">
        <v>2352</v>
      </c>
    </row>
    <row r="360" spans="1:2" x14ac:dyDescent="0.25">
      <c r="A360" s="72">
        <v>358</v>
      </c>
      <c r="B360" s="73" t="s">
        <v>2353</v>
      </c>
    </row>
    <row r="361" spans="1:2" x14ac:dyDescent="0.25">
      <c r="A361" s="72">
        <v>359</v>
      </c>
      <c r="B361" s="73" t="s">
        <v>2354</v>
      </c>
    </row>
    <row r="362" spans="1:2" x14ac:dyDescent="0.25">
      <c r="A362" s="72">
        <v>360</v>
      </c>
      <c r="B362" s="73" t="s">
        <v>2355</v>
      </c>
    </row>
    <row r="363" spans="1:2" x14ac:dyDescent="0.25">
      <c r="A363" s="72">
        <v>361</v>
      </c>
      <c r="B363" s="73" t="s">
        <v>703</v>
      </c>
    </row>
    <row r="364" spans="1:2" x14ac:dyDescent="0.25">
      <c r="A364" s="72">
        <v>362</v>
      </c>
      <c r="B364" s="73" t="s">
        <v>702</v>
      </c>
    </row>
    <row r="365" spans="1:2" x14ac:dyDescent="0.25">
      <c r="A365" s="72">
        <v>363</v>
      </c>
      <c r="B365" s="73" t="s">
        <v>2356</v>
      </c>
    </row>
    <row r="366" spans="1:2" x14ac:dyDescent="0.25">
      <c r="A366" s="72">
        <v>364</v>
      </c>
      <c r="B366" s="73" t="s">
        <v>2357</v>
      </c>
    </row>
    <row r="367" spans="1:2" x14ac:dyDescent="0.25">
      <c r="A367" s="72">
        <v>365</v>
      </c>
      <c r="B367" s="73" t="s">
        <v>2358</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2359</v>
      </c>
    </row>
    <row r="372" spans="1:2" x14ac:dyDescent="0.25">
      <c r="A372" s="72">
        <v>370</v>
      </c>
      <c r="B372" s="73" t="s">
        <v>2360</v>
      </c>
    </row>
    <row r="373" spans="1:2" x14ac:dyDescent="0.25">
      <c r="A373" s="72">
        <v>371</v>
      </c>
      <c r="B373" s="73" t="s">
        <v>2361</v>
      </c>
    </row>
    <row r="374" spans="1:2" x14ac:dyDescent="0.25">
      <c r="A374" s="72">
        <v>372</v>
      </c>
      <c r="B374" s="73" t="s">
        <v>714</v>
      </c>
    </row>
    <row r="375" spans="1:2" x14ac:dyDescent="0.25">
      <c r="A375" s="72">
        <v>373</v>
      </c>
      <c r="B375" s="73" t="s">
        <v>713</v>
      </c>
    </row>
    <row r="376" spans="1:2" x14ac:dyDescent="0.25">
      <c r="A376" s="72">
        <v>374</v>
      </c>
      <c r="B376" s="73" t="s">
        <v>2362</v>
      </c>
    </row>
    <row r="377" spans="1:2" x14ac:dyDescent="0.25">
      <c r="A377" s="72">
        <v>375</v>
      </c>
      <c r="B377" s="73" t="s">
        <v>2363</v>
      </c>
    </row>
    <row r="378" spans="1:2" x14ac:dyDescent="0.25">
      <c r="A378" s="72">
        <v>376</v>
      </c>
      <c r="B378" s="73" t="s">
        <v>2364</v>
      </c>
    </row>
    <row r="379" spans="1:2" x14ac:dyDescent="0.25">
      <c r="A379" s="72">
        <v>377</v>
      </c>
      <c r="B379" s="73" t="s">
        <v>2365</v>
      </c>
    </row>
    <row r="380" spans="1:2" x14ac:dyDescent="0.25">
      <c r="A380" s="72">
        <v>378</v>
      </c>
      <c r="B380" s="73" t="s">
        <v>728</v>
      </c>
    </row>
    <row r="381" spans="1:2" x14ac:dyDescent="0.25">
      <c r="A381" s="72">
        <v>379</v>
      </c>
      <c r="B381" s="73" t="s">
        <v>2366</v>
      </c>
    </row>
    <row r="382" spans="1:2" x14ac:dyDescent="0.25">
      <c r="A382" s="72">
        <v>380</v>
      </c>
      <c r="B382" s="73" t="s">
        <v>730</v>
      </c>
    </row>
    <row r="383" spans="1:2" x14ac:dyDescent="0.25">
      <c r="A383" s="72">
        <v>381</v>
      </c>
      <c r="B383" s="73" t="s">
        <v>2367</v>
      </c>
    </row>
    <row r="384" spans="1:2" x14ac:dyDescent="0.25">
      <c r="A384" s="72">
        <v>382</v>
      </c>
      <c r="B384" s="73" t="s">
        <v>2368</v>
      </c>
    </row>
    <row r="385" spans="1:2" x14ac:dyDescent="0.25">
      <c r="A385" s="72">
        <v>383</v>
      </c>
      <c r="B385" s="73" t="s">
        <v>2369</v>
      </c>
    </row>
    <row r="386" spans="1:2" x14ac:dyDescent="0.25">
      <c r="A386" s="72">
        <v>384</v>
      </c>
      <c r="B386" s="73" t="s">
        <v>2370</v>
      </c>
    </row>
    <row r="387" spans="1:2" x14ac:dyDescent="0.25">
      <c r="A387" s="72">
        <v>385</v>
      </c>
      <c r="B387" s="73"/>
    </row>
    <row r="388" spans="1:2" x14ac:dyDescent="0.25">
      <c r="A388" s="72">
        <v>386</v>
      </c>
      <c r="B388" s="73" t="s">
        <v>2371</v>
      </c>
    </row>
    <row r="389" spans="1:2" x14ac:dyDescent="0.25">
      <c r="A389" s="72">
        <v>387</v>
      </c>
      <c r="B389" s="73" t="s">
        <v>2372</v>
      </c>
    </row>
    <row r="390" spans="1:2" x14ac:dyDescent="0.25">
      <c r="A390" s="72">
        <v>388</v>
      </c>
      <c r="B390" s="73" t="s">
        <v>732</v>
      </c>
    </row>
    <row r="391" spans="1:2" x14ac:dyDescent="0.25">
      <c r="A391" s="72">
        <v>389</v>
      </c>
      <c r="B391" s="73" t="s">
        <v>2373</v>
      </c>
    </row>
    <row r="392" spans="1:2" x14ac:dyDescent="0.25">
      <c r="A392" s="72">
        <v>390</v>
      </c>
      <c r="B392" s="73" t="s">
        <v>2374</v>
      </c>
    </row>
    <row r="393" spans="1:2" x14ac:dyDescent="0.25">
      <c r="A393" s="72">
        <v>391</v>
      </c>
      <c r="B393" s="73" t="s">
        <v>2375</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2376</v>
      </c>
    </row>
    <row r="400" spans="1:2" x14ac:dyDescent="0.25">
      <c r="A400" s="72">
        <v>398</v>
      </c>
      <c r="B400" s="73" t="s">
        <v>2377</v>
      </c>
    </row>
    <row r="401" spans="1:2" x14ac:dyDescent="0.25">
      <c r="A401" s="72">
        <v>399</v>
      </c>
      <c r="B401" s="73" t="s">
        <v>2378</v>
      </c>
    </row>
    <row r="402" spans="1:2" x14ac:dyDescent="0.25">
      <c r="A402" s="72">
        <v>400</v>
      </c>
      <c r="B402" s="73" t="s">
        <v>1556</v>
      </c>
    </row>
    <row r="403" spans="1:2" x14ac:dyDescent="0.25">
      <c r="A403" s="72">
        <v>401</v>
      </c>
      <c r="B403" s="73" t="s">
        <v>1557</v>
      </c>
    </row>
    <row r="404" spans="1:2" x14ac:dyDescent="0.25">
      <c r="A404" s="72">
        <v>402</v>
      </c>
      <c r="B404" s="73" t="s">
        <v>2379</v>
      </c>
    </row>
    <row r="405" spans="1:2" x14ac:dyDescent="0.25">
      <c r="A405" s="72">
        <v>403</v>
      </c>
      <c r="B405" s="73" t="s">
        <v>2380</v>
      </c>
    </row>
    <row r="406" spans="1:2" x14ac:dyDescent="0.25">
      <c r="A406" s="72">
        <v>404</v>
      </c>
      <c r="B406" s="73" t="s">
        <v>2381</v>
      </c>
    </row>
    <row r="407" spans="1:2" x14ac:dyDescent="0.25">
      <c r="A407" s="72">
        <v>405</v>
      </c>
      <c r="B407" s="73" t="s">
        <v>2382</v>
      </c>
    </row>
    <row r="408" spans="1:2" x14ac:dyDescent="0.25">
      <c r="A408" s="72">
        <v>406</v>
      </c>
      <c r="B408" s="73" t="s">
        <v>2383</v>
      </c>
    </row>
    <row r="409" spans="1:2" x14ac:dyDescent="0.25">
      <c r="A409" s="72">
        <v>407</v>
      </c>
      <c r="B409" s="73" t="s">
        <v>2384</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2385</v>
      </c>
    </row>
    <row r="414" spans="1:2" x14ac:dyDescent="0.25">
      <c r="A414" s="72">
        <v>412</v>
      </c>
      <c r="B414" s="73" t="s">
        <v>2386</v>
      </c>
    </row>
    <row r="415" spans="1:2" x14ac:dyDescent="0.25">
      <c r="A415" s="72">
        <v>413</v>
      </c>
      <c r="B415" s="73" t="s">
        <v>2387</v>
      </c>
    </row>
    <row r="416" spans="1:2" x14ac:dyDescent="0.25">
      <c r="A416" s="72">
        <v>414</v>
      </c>
      <c r="B416" s="73" t="s">
        <v>2388</v>
      </c>
    </row>
    <row r="417" spans="1:2" x14ac:dyDescent="0.25">
      <c r="A417" s="72">
        <v>415</v>
      </c>
      <c r="B417" s="73" t="s">
        <v>2389</v>
      </c>
    </row>
    <row r="418" spans="1:2" x14ac:dyDescent="0.25">
      <c r="A418" s="72">
        <v>416</v>
      </c>
      <c r="B418" s="73" t="s">
        <v>2390</v>
      </c>
    </row>
    <row r="419" spans="1:2" x14ac:dyDescent="0.25">
      <c r="A419" s="72">
        <v>417</v>
      </c>
      <c r="B419" s="73" t="s">
        <v>2391</v>
      </c>
    </row>
    <row r="420" spans="1:2" x14ac:dyDescent="0.25">
      <c r="A420" s="72">
        <v>418</v>
      </c>
      <c r="B420" s="73" t="s">
        <v>2392</v>
      </c>
    </row>
    <row r="421" spans="1:2" x14ac:dyDescent="0.25">
      <c r="A421" s="72">
        <v>419</v>
      </c>
      <c r="B421" s="73" t="s">
        <v>2393</v>
      </c>
    </row>
    <row r="422" spans="1:2" x14ac:dyDescent="0.25">
      <c r="A422" s="72">
        <v>420</v>
      </c>
      <c r="B422" s="73" t="s">
        <v>2394</v>
      </c>
    </row>
    <row r="423" spans="1:2" x14ac:dyDescent="0.25">
      <c r="A423" s="72">
        <v>421</v>
      </c>
      <c r="B423" s="73" t="s">
        <v>2395</v>
      </c>
    </row>
    <row r="424" spans="1:2" x14ac:dyDescent="0.25">
      <c r="A424" s="72">
        <v>422</v>
      </c>
      <c r="B424" s="73" t="s">
        <v>1782</v>
      </c>
    </row>
    <row r="425" spans="1:2" x14ac:dyDescent="0.25">
      <c r="A425" s="72">
        <v>423</v>
      </c>
      <c r="B425" s="73" t="s">
        <v>1783</v>
      </c>
    </row>
    <row r="426" spans="1:2" x14ac:dyDescent="0.25">
      <c r="A426" s="72">
        <v>424</v>
      </c>
      <c r="B426" s="73" t="s">
        <v>2396</v>
      </c>
    </row>
    <row r="427" spans="1:2" x14ac:dyDescent="0.25">
      <c r="A427" s="72">
        <v>425</v>
      </c>
      <c r="B427" s="73" t="s">
        <v>2397</v>
      </c>
    </row>
    <row r="428" spans="1:2" x14ac:dyDescent="0.25">
      <c r="A428" s="72">
        <v>426</v>
      </c>
      <c r="B428" s="73" t="s">
        <v>2398</v>
      </c>
    </row>
    <row r="429" spans="1:2" x14ac:dyDescent="0.25">
      <c r="A429" s="72">
        <v>427</v>
      </c>
      <c r="B429" s="73" t="s">
        <v>1851</v>
      </c>
    </row>
    <row r="430" spans="1:2" x14ac:dyDescent="0.25">
      <c r="A430" s="72">
        <v>428</v>
      </c>
      <c r="B430" s="73" t="s">
        <v>1852</v>
      </c>
    </row>
    <row r="431" spans="1:2" x14ac:dyDescent="0.25">
      <c r="A431" s="72">
        <v>429</v>
      </c>
      <c r="B431" s="73" t="s">
        <v>2399</v>
      </c>
    </row>
    <row r="432" spans="1:2" x14ac:dyDescent="0.25">
      <c r="A432" s="72">
        <v>430</v>
      </c>
      <c r="B432" s="73" t="s">
        <v>2400</v>
      </c>
    </row>
    <row r="433" spans="1:2" x14ac:dyDescent="0.25">
      <c r="A433" s="72">
        <v>431</v>
      </c>
      <c r="B433" s="73" t="s">
        <v>2401</v>
      </c>
    </row>
    <row r="434" spans="1:2" x14ac:dyDescent="0.25">
      <c r="A434" s="72">
        <v>432</v>
      </c>
      <c r="B434" s="73" t="s">
        <v>2402</v>
      </c>
    </row>
    <row r="435" spans="1:2" x14ac:dyDescent="0.25">
      <c r="A435" s="72">
        <v>433</v>
      </c>
      <c r="B435" s="73" t="s">
        <v>2403</v>
      </c>
    </row>
    <row r="436" spans="1:2" x14ac:dyDescent="0.25">
      <c r="A436" s="72">
        <v>434</v>
      </c>
      <c r="B436" s="73" t="s">
        <v>2404</v>
      </c>
    </row>
    <row r="437" spans="1:2" x14ac:dyDescent="0.25">
      <c r="A437" s="72">
        <v>435</v>
      </c>
      <c r="B437" s="73" t="s">
        <v>2405</v>
      </c>
    </row>
    <row r="438" spans="1:2" x14ac:dyDescent="0.25">
      <c r="A438" s="72">
        <v>436</v>
      </c>
      <c r="B438" s="73" t="s">
        <v>2406</v>
      </c>
    </row>
    <row r="439" spans="1:2" x14ac:dyDescent="0.25">
      <c r="A439" s="72">
        <v>437</v>
      </c>
      <c r="B439" s="73"/>
    </row>
    <row r="440" spans="1:2" x14ac:dyDescent="0.25">
      <c r="A440" s="81">
        <v>438</v>
      </c>
      <c r="B440" t="s">
        <v>1903</v>
      </c>
    </row>
    <row r="441" spans="1:2" x14ac:dyDescent="0.25">
      <c r="A441" s="81">
        <v>439</v>
      </c>
      <c r="B441" t="s">
        <v>1904</v>
      </c>
    </row>
    <row r="442" spans="1:2" x14ac:dyDescent="0.25">
      <c r="A442" s="81">
        <v>440</v>
      </c>
      <c r="B442" t="s">
        <v>1905</v>
      </c>
    </row>
    <row r="443" spans="1:2" x14ac:dyDescent="0.25">
      <c r="A443" s="81">
        <v>441</v>
      </c>
      <c r="B443" t="s">
        <v>2462</v>
      </c>
    </row>
    <row r="444" spans="1:2" x14ac:dyDescent="0.25">
      <c r="A444" s="81">
        <v>442</v>
      </c>
      <c r="B444" t="s">
        <v>2463</v>
      </c>
    </row>
    <row r="445" spans="1:2" x14ac:dyDescent="0.25">
      <c r="A445" s="81">
        <v>443</v>
      </c>
      <c r="B445" t="s">
        <v>2464</v>
      </c>
    </row>
    <row r="446" spans="1:2" x14ac:dyDescent="0.25">
      <c r="A446" s="81">
        <v>444</v>
      </c>
      <c r="B446" t="s">
        <v>2465</v>
      </c>
    </row>
    <row r="447" spans="1:2" x14ac:dyDescent="0.25">
      <c r="A447" s="81">
        <v>445</v>
      </c>
      <c r="B447" t="s">
        <v>2466</v>
      </c>
    </row>
    <row r="448" spans="1:2" x14ac:dyDescent="0.25">
      <c r="A448" s="81">
        <v>446</v>
      </c>
      <c r="B448" t="s">
        <v>2467</v>
      </c>
    </row>
    <row r="449" spans="1:2" x14ac:dyDescent="0.25">
      <c r="A449" s="81">
        <v>447</v>
      </c>
      <c r="B449" t="s">
        <v>2468</v>
      </c>
    </row>
    <row r="450" spans="1:2" x14ac:dyDescent="0.25">
      <c r="A450" s="82">
        <v>448</v>
      </c>
      <c r="B450" t="s">
        <v>2469</v>
      </c>
    </row>
    <row r="451" spans="1:2" x14ac:dyDescent="0.25">
      <c r="A451" s="82">
        <v>449</v>
      </c>
      <c r="B451" t="s">
        <v>2470</v>
      </c>
    </row>
    <row r="452" spans="1:2" x14ac:dyDescent="0.25">
      <c r="A452" s="82">
        <v>450</v>
      </c>
      <c r="B452" t="s">
        <v>2407</v>
      </c>
    </row>
    <row r="453" spans="1:2" x14ac:dyDescent="0.25">
      <c r="A453" s="83">
        <v>451</v>
      </c>
      <c r="B453" t="s">
        <v>2408</v>
      </c>
    </row>
    <row r="454" spans="1:2" x14ac:dyDescent="0.25">
      <c r="A454" s="83">
        <v>452</v>
      </c>
      <c r="B454" t="s">
        <v>2409</v>
      </c>
    </row>
    <row r="455" spans="1:2" x14ac:dyDescent="0.25">
      <c r="A455" s="82">
        <v>453</v>
      </c>
      <c r="B455" t="s">
        <v>2410</v>
      </c>
    </row>
    <row r="456" spans="1:2" x14ac:dyDescent="0.25">
      <c r="A456" s="82">
        <v>454</v>
      </c>
    </row>
    <row r="457" spans="1:2" x14ac:dyDescent="0.25">
      <c r="A457" s="82">
        <v>455</v>
      </c>
      <c r="B457" t="s">
        <v>2471</v>
      </c>
    </row>
    <row r="458" spans="1:2" x14ac:dyDescent="0.25">
      <c r="A458" s="83">
        <v>456</v>
      </c>
      <c r="B458" t="s">
        <v>2472</v>
      </c>
    </row>
    <row r="459" spans="1:2" x14ac:dyDescent="0.25">
      <c r="A459" s="83">
        <v>457</v>
      </c>
      <c r="B459" t="s">
        <v>2473</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2"/>
  <sheetViews>
    <sheetView tabSelected="1" workbookViewId="0">
      <pane ySplit="2" topLeftCell="A78" activePane="bottomLeft" state="frozen"/>
      <selection pane="bottomLeft" activeCell="J3" sqref="J3:J92"/>
    </sheetView>
  </sheetViews>
  <sheetFormatPr baseColWidth="10"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2" t="s">
        <v>2568</v>
      </c>
      <c r="B1" s="92"/>
      <c r="C1" s="92"/>
      <c r="D1" s="92"/>
      <c r="E1" s="92"/>
      <c r="F1" s="92"/>
      <c r="G1" s="92"/>
      <c r="H1" s="92"/>
      <c r="I1" s="92"/>
    </row>
    <row r="2" spans="1:10" ht="75" x14ac:dyDescent="0.25">
      <c r="A2" s="1" t="s">
        <v>2559</v>
      </c>
      <c r="B2" s="1" t="s">
        <v>2560</v>
      </c>
      <c r="C2" s="1" t="s">
        <v>2561</v>
      </c>
      <c r="D2" s="11" t="s">
        <v>2659</v>
      </c>
      <c r="E2" s="1" t="s">
        <v>2566</v>
      </c>
      <c r="F2" s="1" t="s">
        <v>2567</v>
      </c>
      <c r="G2" s="1" t="s">
        <v>2596</v>
      </c>
      <c r="H2" s="1" t="s">
        <v>2646</v>
      </c>
      <c r="I2" s="1" t="s">
        <v>2647</v>
      </c>
      <c r="J2" s="85" t="s">
        <v>2649</v>
      </c>
    </row>
    <row r="3" spans="1:10" x14ac:dyDescent="0.25">
      <c r="A3">
        <v>1</v>
      </c>
      <c r="B3">
        <v>1</v>
      </c>
      <c r="C3" t="str">
        <f t="shared" ref="C3:C21" si="0">IF(A3=B3,"X","")</f>
        <v>X</v>
      </c>
      <c r="D3" s="84"/>
      <c r="E3" t="s">
        <v>2563</v>
      </c>
      <c r="F3" t="s">
        <v>2563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constants'!$D$3:$H$9999,5,FALSE)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constants'!$D$3:$H$9999,5,FALSE)</f>
        <v>383</v>
      </c>
      <c r="E5" t="s">
        <v>272</v>
      </c>
      <c r="F5" t="s">
        <v>2562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constants'!$D$3:$H$9999,5,FALSE)</f>
        <v>108</v>
      </c>
      <c r="E6" t="s">
        <v>119</v>
      </c>
      <c r="F6" t="s">
        <v>2564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constants'!$D$3:$H$9999,5,FALSE)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constants'!$D$3:$H$9999,5,FALSE)</f>
        <v>382</v>
      </c>
      <c r="E8" t="s">
        <v>271</v>
      </c>
      <c r="F8" t="s">
        <v>2565</v>
      </c>
      <c r="G8" t="str">
        <f t="shared" si="1"/>
        <v/>
      </c>
      <c r="H8" t="str">
        <f t="shared" si="2"/>
        <v/>
      </c>
      <c r="I8" t="str">
        <f t="shared" si="3"/>
        <v/>
      </c>
      <c r="J8" s="30" t="str">
        <f t="shared" si="4"/>
        <v>{ parentCategory=1, category=15, zoneIds={382}},--Reaper's March</v>
      </c>
    </row>
    <row r="9" spans="1:10" x14ac:dyDescent="0.25">
      <c r="A9">
        <v>2</v>
      </c>
      <c r="B9">
        <v>2</v>
      </c>
      <c r="C9" t="str">
        <f t="shared" si="0"/>
        <v>X</v>
      </c>
      <c r="D9" s="84" t="e">
        <f>VLOOKUP(E9,'ESO zone constants'!$D$3:$H$9999,5,FALSE)</f>
        <v>#N/A</v>
      </c>
      <c r="E9" t="s">
        <v>2650</v>
      </c>
      <c r="F9" t="s">
        <v>2569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constants'!$D$3:$H$9999,5,FALSE)</f>
        <v>104</v>
      </c>
      <c r="E10" t="s">
        <v>118</v>
      </c>
      <c r="F10" t="s">
        <v>2578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constants'!$D$3:$H$9999,5,FALSE)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constants'!$D$3:$H$9999,5,FALSE)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constants'!$D$3:$H$9999,5,FALSE)</f>
        <v>20</v>
      </c>
      <c r="E13" t="s">
        <v>111</v>
      </c>
      <c r="F13" t="s">
        <v>2579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constants'!$D$3:$H$9999,5,FALSE)</f>
        <v>19</v>
      </c>
      <c r="E14" t="s">
        <v>110</v>
      </c>
      <c r="F14" t="s">
        <v>2580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84" t="e">
        <f>VLOOKUP(E15,'ESO zone constants'!$D$3:$H$9999,5,FALSE)</f>
        <v>#N/A</v>
      </c>
      <c r="E15" t="s">
        <v>2651</v>
      </c>
      <c r="F15" t="s">
        <v>2570</v>
      </c>
      <c r="G15" t="str">
        <f t="shared" si="1"/>
        <v/>
      </c>
      <c r="H15" t="str">
        <f t="shared" si="2"/>
        <v/>
      </c>
      <c r="I15" t="str">
        <f t="shared" si="3"/>
        <v/>
      </c>
      <c r="J15" s="30" t="str">
        <f t="shared" si="4"/>
        <v>--Ebonheart Pact</v>
      </c>
    </row>
    <row r="16" spans="1:10" x14ac:dyDescent="0.25">
      <c r="A16">
        <v>3</v>
      </c>
      <c r="B16">
        <v>21</v>
      </c>
      <c r="C16" t="str">
        <f t="shared" si="0"/>
        <v/>
      </c>
      <c r="D16">
        <f>VLOOKUP(E16,'ESO zone constants'!$D$3:$H$9999,5,FALSE)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constants'!$D$3:$H$9999,5,FALSE)</f>
        <v>101</v>
      </c>
      <c r="E17" t="s">
        <v>116</v>
      </c>
      <c r="F17" t="s">
        <v>2581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constants'!$D$3:$H$9999,5,FALSE)</f>
        <v>103</v>
      </c>
      <c r="E18" t="s">
        <v>117</v>
      </c>
      <c r="F18" t="s">
        <v>2582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constants'!$D$3:$H$9999,5,FALSE)</f>
        <v>117</v>
      </c>
      <c r="E19" t="s">
        <v>120</v>
      </c>
      <c r="F19" t="s">
        <v>2583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constants'!$D$3:$H$9999,5,FALSE)</f>
        <v>41</v>
      </c>
      <c r="E20" t="s">
        <v>112</v>
      </c>
      <c r="F20" t="s">
        <v>2584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84" t="e">
        <f>VLOOKUP(E21,'ESO zone constants'!$D$3:$H$9999,5,FALSE)</f>
        <v>#N/A</v>
      </c>
      <c r="E21" t="s">
        <v>2652</v>
      </c>
      <c r="F21" t="s">
        <v>2571</v>
      </c>
      <c r="G21" t="str">
        <f t="shared" si="1"/>
        <v/>
      </c>
      <c r="H21" t="str">
        <f t="shared" si="2"/>
        <v/>
      </c>
      <c r="I21" t="str">
        <f t="shared" si="3"/>
        <v/>
      </c>
      <c r="J21" s="30" t="str">
        <f t="shared" si="4"/>
        <v>--DLC-Regions</v>
      </c>
    </row>
    <row r="22" spans="1:10" x14ac:dyDescent="0.25">
      <c r="A22">
        <v>4</v>
      </c>
      <c r="B22">
        <v>29</v>
      </c>
      <c r="D22">
        <f>VLOOKUP(E22,'ESO zone constants'!$D$3:$H$9999,5,FALSE)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constants'!$D$3:$H$9999,5,FALSE)</f>
        <v>816</v>
      </c>
      <c r="E23" t="s">
        <v>515</v>
      </c>
      <c r="F23" t="s">
        <v>2587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constants'!$D$3:$H$9999,5,FALSE)</f>
        <v>823</v>
      </c>
      <c r="E24" t="s">
        <v>521</v>
      </c>
      <c r="F24" t="s">
        <v>2586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constants'!$D$3:$H$9999,5,FALSE)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constants'!$D$3:$H$9999,5,FALSE)</f>
        <v>980</v>
      </c>
      <c r="E26" t="s">
        <v>78</v>
      </c>
      <c r="F26" t="s">
        <v>2590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constants'!$D$3:$H$9999,5,FALSE)</f>
        <v>1011</v>
      </c>
      <c r="E27" t="s">
        <v>79</v>
      </c>
      <c r="F27" t="s">
        <v>2589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constants'!$D$3:$H$9999,5,FALSE)</f>
        <v>726</v>
      </c>
      <c r="E28" t="s">
        <v>80</v>
      </c>
      <c r="F28" t="s">
        <v>2592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constants'!$D$3:$H$9999,5,FALSE)</f>
        <v>1086</v>
      </c>
      <c r="E29" t="s">
        <v>1559</v>
      </c>
      <c r="F29" t="s">
        <v>2588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constants'!$D$3:$H$9999,5,FALSE)</f>
        <v>1133</v>
      </c>
      <c r="E30" t="s">
        <v>1769</v>
      </c>
      <c r="F30" t="s">
        <v>2591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constants'!$D$3:$H$9999,5,FALSE)</f>
        <v>1160</v>
      </c>
      <c r="E31" t="s">
        <v>1883</v>
      </c>
      <c r="F31" t="s">
        <v>2593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constants'!$D$3:$H$9999,5,FALSE)</f>
        <v>1207</v>
      </c>
      <c r="E32" t="s">
        <v>2474</v>
      </c>
      <c r="F32" t="s">
        <v>2585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84" t="e">
        <f>VLOOKUP(E33,'ESO zone constants'!$D$3:$H$9999,5,FALSE)</f>
        <v>#N/A</v>
      </c>
      <c r="E33" t="s">
        <v>2653</v>
      </c>
      <c r="F33" t="s">
        <v>2572</v>
      </c>
      <c r="G33" t="str">
        <f t="shared" si="1"/>
        <v>X</v>
      </c>
      <c r="H33" t="str">
        <f t="shared" si="2"/>
        <v/>
      </c>
      <c r="I33" t="str">
        <f t="shared" si="3"/>
        <v/>
      </c>
      <c r="J33" s="30" t="str">
        <f t="shared" si="4"/>
        <v>--Dungeons</v>
      </c>
    </row>
    <row r="34" spans="1:10" x14ac:dyDescent="0.25">
      <c r="A34">
        <v>5</v>
      </c>
      <c r="B34">
        <v>39</v>
      </c>
      <c r="C34" t="str">
        <f t="shared" si="5"/>
        <v/>
      </c>
      <c r="D34">
        <f>VLOOKUP(E34,'ESO zone constants'!$D$3:$H$9999,5,FALSE)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2608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constants'!$D$3:$H$9999,5,FALSE)</f>
        <v>38</v>
      </c>
      <c r="E36" t="s">
        <v>57</v>
      </c>
      <c r="F36" t="s">
        <v>2604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constants'!$D$3:$H$9999,5,FALSE)</f>
        <v>64</v>
      </c>
      <c r="E37" t="s">
        <v>70</v>
      </c>
      <c r="F37" t="s">
        <v>2598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2607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2601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2595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constants'!$D$3:$H$9999,5,FALSE)</f>
        <v>449</v>
      </c>
      <c r="E41" t="s">
        <v>48</v>
      </c>
      <c r="F41" t="s">
        <v>2594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2597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2603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constants'!$D$3:$H$9999,5,FALSE)</f>
        <v>31</v>
      </c>
      <c r="E44" t="s">
        <v>59</v>
      </c>
      <c r="F44" t="s">
        <v>2605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2606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constants'!$D$3:$H$9999,5,FALSE)</f>
        <v>131</v>
      </c>
      <c r="E46" t="s">
        <v>65</v>
      </c>
      <c r="F46" t="s">
        <v>2602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constants'!$D$3:$H$9999,5,FALSE)</f>
        <v>11</v>
      </c>
      <c r="E47" t="s">
        <v>47</v>
      </c>
      <c r="F47" t="s">
        <v>2599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constants'!$D$3:$H$9999,5,FALSE)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2600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84" t="e">
        <f>VLOOKUP(E50,'ESO zone constants'!$D$3:$H$9999,5,FALSE)</f>
        <v>#N/A</v>
      </c>
      <c r="E50" t="s">
        <v>2654</v>
      </c>
      <c r="F50" t="s">
        <v>2573</v>
      </c>
      <c r="G50" t="str">
        <f t="shared" si="1"/>
        <v>X</v>
      </c>
      <c r="H50" t="str">
        <f t="shared" si="2"/>
        <v/>
      </c>
      <c r="I50" t="str">
        <f t="shared" si="3"/>
        <v/>
      </c>
      <c r="J50" s="30" t="str">
        <f t="shared" si="4"/>
        <v>--DLC-Dungeons</v>
      </c>
    </row>
    <row r="51" spans="1:10" x14ac:dyDescent="0.25">
      <c r="A51">
        <v>6</v>
      </c>
      <c r="B51">
        <v>55</v>
      </c>
      <c r="D51">
        <f>VLOOKUP(E51,'ESO zone constants'!$D$3:$H$9999,5,FALSE)</f>
        <v>678</v>
      </c>
      <c r="E51" t="s">
        <v>52</v>
      </c>
      <c r="F51" t="s">
        <v>2613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constants'!$D$3:$H$9999,5,FALSE)</f>
        <v>688</v>
      </c>
      <c r="E52" t="s">
        <v>54</v>
      </c>
      <c r="F52" t="s">
        <v>2625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constants'!$D$3:$H$9999,5,FALSE)</f>
        <v>848</v>
      </c>
      <c r="E53" t="s">
        <v>72</v>
      </c>
      <c r="F53" t="s">
        <v>2626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constants'!$D$3:$H$9999,5,FALSE)</f>
        <v>843</v>
      </c>
      <c r="E54" t="s">
        <v>53</v>
      </c>
      <c r="F54" t="s">
        <v>2621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constants'!$D$3:$H$9999,5,FALSE)</f>
        <v>973</v>
      </c>
      <c r="E55" t="s">
        <v>45</v>
      </c>
      <c r="F55" t="s">
        <v>2609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constants'!$D$3:$H$9999,5,FALSE)</f>
        <v>974</v>
      </c>
      <c r="E56" t="s">
        <v>44</v>
      </c>
      <c r="F56" t="s">
        <v>2611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constants'!$D$3:$H$9999,5,FALSE)</f>
        <v>1009</v>
      </c>
      <c r="E57" t="s">
        <v>69</v>
      </c>
      <c r="F57" t="s">
        <v>2617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constants'!$D$3:$H$9999,5,FALSE)</f>
        <v>1010</v>
      </c>
      <c r="E58" t="s">
        <v>74</v>
      </c>
      <c r="F58" t="s">
        <v>2614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constants'!$D$3:$H$9999,5,FALSE)</f>
        <v>1055</v>
      </c>
      <c r="E59" t="s">
        <v>41</v>
      </c>
      <c r="F59" t="s">
        <v>2618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constants'!$D$3:$H$9999,5,FALSE)</f>
        <v>1052</v>
      </c>
      <c r="E60" t="s">
        <v>73</v>
      </c>
      <c r="F60" t="s">
        <v>2620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constants'!$D$3:$H$9999,5,FALSE)</f>
        <v>1081</v>
      </c>
      <c r="E61" t="s">
        <v>67</v>
      </c>
      <c r="F61" t="s">
        <v>2623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constants'!$D$3:$H$9999,5,FALSE)</f>
        <v>1080</v>
      </c>
      <c r="E62" t="s">
        <v>64</v>
      </c>
      <c r="F62" t="s">
        <v>2612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constants'!$D$3:$H$9999,5,FALSE)</f>
        <v>1123</v>
      </c>
      <c r="E63" t="s">
        <v>1662</v>
      </c>
      <c r="F63" t="s">
        <v>2615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constants'!$D$3:$H$9999,5,FALSE)</f>
        <v>1122</v>
      </c>
      <c r="E64" t="s">
        <v>1661</v>
      </c>
      <c r="F64" t="s">
        <v>2619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constants'!$D$3:$H$9999,5,FALSE)</f>
        <v>1152</v>
      </c>
      <c r="E65" t="s">
        <v>1838</v>
      </c>
      <c r="F65" t="s">
        <v>2610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constants'!$D$3:$H$9999,5,FALSE)</f>
        <v>1153</v>
      </c>
      <c r="E66" t="s">
        <v>1837</v>
      </c>
      <c r="F66" t="s">
        <v>2624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constants'!$D$3:$H$9999,5,FALSE)</f>
        <v>1201</v>
      </c>
      <c r="E67" t="s">
        <v>2057</v>
      </c>
      <c r="F67" t="s">
        <v>2616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constants'!$D$3:$H$9999,5,FALSE)</f>
        <v>1197</v>
      </c>
      <c r="E68" t="s">
        <v>2065</v>
      </c>
      <c r="F68" t="s">
        <v>2622</v>
      </c>
      <c r="G68" t="str">
        <f t="shared" ref="G68:G92" si="7">IF(OR(A68=5,A68=6,),"X","")</f>
        <v>X</v>
      </c>
      <c r="H68" t="str">
        <f t="shared" ref="H68:H92" si="8">IF(OR(A68=7,),"X","")</f>
        <v/>
      </c>
      <c r="I68" t="str">
        <f t="shared" ref="I68:I92" si="9">IF(OR(A68=8,),"X","")</f>
        <v/>
      </c>
      <c r="J68" s="30" t="str">
        <f t="shared" ref="J68:J92"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7</v>
      </c>
      <c r="B69">
        <v>7</v>
      </c>
      <c r="C69" t="str">
        <f>IF(A69=B69,"X","")</f>
        <v>X</v>
      </c>
      <c r="D69" s="84" t="e">
        <f>VLOOKUP(E69,'ESO zone constants'!$D$3:$H$9999,5,FALSE)</f>
        <v>#N/A</v>
      </c>
      <c r="E69" t="s">
        <v>2655</v>
      </c>
      <c r="F69" t="s">
        <v>2574</v>
      </c>
      <c r="G69" t="str">
        <f t="shared" si="7"/>
        <v/>
      </c>
      <c r="H69" t="str">
        <f t="shared" si="8"/>
        <v>X</v>
      </c>
      <c r="I69" t="str">
        <f t="shared" si="9"/>
        <v/>
      </c>
      <c r="J69" s="30" t="str">
        <f t="shared" si="10"/>
        <v>--Trials</v>
      </c>
    </row>
    <row r="70" spans="1:10" x14ac:dyDescent="0.25">
      <c r="A70">
        <v>7</v>
      </c>
      <c r="B70">
        <v>71</v>
      </c>
      <c r="D70">
        <f>VLOOKUP(E70,'ESO zone constants'!$D$3:$H$9999,5,FALSE)</f>
        <v>638</v>
      </c>
      <c r="E70" t="s">
        <v>450</v>
      </c>
      <c r="F70" t="s">
        <v>2628</v>
      </c>
      <c r="G70" t="str">
        <f t="shared" si="7"/>
        <v/>
      </c>
      <c r="H70" t="str">
        <f t="shared" si="8"/>
        <v>X</v>
      </c>
      <c r="I70" t="str">
        <f t="shared" si="9"/>
        <v/>
      </c>
      <c r="J70" s="30" t="str">
        <f t="shared" si="10"/>
        <v>{ parentCategory=7, category=71, zoneIds={638}, isTrial=true},--Aetherian Archive</v>
      </c>
    </row>
    <row r="71" spans="1:10" x14ac:dyDescent="0.25">
      <c r="A71">
        <v>7</v>
      </c>
      <c r="B71">
        <v>72</v>
      </c>
      <c r="D71">
        <f>VLOOKUP(E71,'ESO zone constants'!$D$3:$H$9999,5,FALSE)</f>
        <v>636</v>
      </c>
      <c r="E71" t="s">
        <v>448</v>
      </c>
      <c r="F71" t="s">
        <v>2634</v>
      </c>
      <c r="G71" t="str">
        <f t="shared" si="7"/>
        <v/>
      </c>
      <c r="H71" t="str">
        <f t="shared" si="8"/>
        <v>X</v>
      </c>
      <c r="I71" t="str">
        <f t="shared" si="9"/>
        <v/>
      </c>
      <c r="J71" s="30" t="str">
        <f t="shared" si="10"/>
        <v>{ parentCategory=7, category=72, zoneIds={636}, isTrial=true},--Hel Ra Citadel</v>
      </c>
    </row>
    <row r="72" spans="1:10" x14ac:dyDescent="0.25">
      <c r="A72">
        <v>7</v>
      </c>
      <c r="B72">
        <v>73</v>
      </c>
      <c r="D72">
        <f>VLOOKUP(E72,'ESO zone constants'!$D$3:$H$9999,5,FALSE)</f>
        <v>639</v>
      </c>
      <c r="E72" t="s">
        <v>451</v>
      </c>
      <c r="F72" t="s">
        <v>451</v>
      </c>
      <c r="G72" t="str">
        <f t="shared" si="7"/>
        <v/>
      </c>
      <c r="H72" t="str">
        <f t="shared" si="8"/>
        <v>X</v>
      </c>
      <c r="I72" t="str">
        <f t="shared" si="9"/>
        <v/>
      </c>
      <c r="J72" s="30" t="str">
        <f t="shared" si="10"/>
        <v>{ parentCategory=7, category=73, zoneIds={639}, isTrial=true},--Sanctum Ophidia</v>
      </c>
    </row>
    <row r="73" spans="1:10" x14ac:dyDescent="0.25">
      <c r="A73">
        <v>7</v>
      </c>
      <c r="B73">
        <v>74</v>
      </c>
      <c r="D73">
        <f>VLOOKUP(E73,'ESO zone constants'!$D$3:$H$9999,5,FALSE)</f>
        <v>725</v>
      </c>
      <c r="E73" t="s">
        <v>483</v>
      </c>
      <c r="F73" t="s">
        <v>2631</v>
      </c>
      <c r="G73" t="str">
        <f t="shared" si="7"/>
        <v/>
      </c>
      <c r="H73" t="str">
        <f t="shared" si="8"/>
        <v>X</v>
      </c>
      <c r="I73" t="str">
        <f t="shared" si="9"/>
        <v/>
      </c>
      <c r="J73" s="30" t="str">
        <f t="shared" si="10"/>
        <v>{ parentCategory=7, category=74, zoneIds={725}, isTrial=true},--Maw of Lorkhaj</v>
      </c>
    </row>
    <row r="74" spans="1:10" x14ac:dyDescent="0.25">
      <c r="A74">
        <v>7</v>
      </c>
      <c r="B74">
        <v>75</v>
      </c>
      <c r="D74">
        <f>VLOOKUP(E74,'ESO zone constants'!$D$3:$H$9999,5,FALSE)</f>
        <v>975</v>
      </c>
      <c r="E74" t="s">
        <v>647</v>
      </c>
      <c r="F74" t="s">
        <v>2629</v>
      </c>
      <c r="G74" t="str">
        <f t="shared" si="7"/>
        <v/>
      </c>
      <c r="H74" t="str">
        <f t="shared" si="8"/>
        <v>X</v>
      </c>
      <c r="I74" t="str">
        <f t="shared" si="9"/>
        <v/>
      </c>
      <c r="J74" s="30" t="str">
        <f t="shared" si="10"/>
        <v>{ parentCategory=7, category=75, zoneIds={975}, isTrial=true},--Halls of Fabrication</v>
      </c>
    </row>
    <row r="75" spans="1:10" x14ac:dyDescent="0.25">
      <c r="A75">
        <v>7</v>
      </c>
      <c r="B75">
        <v>76</v>
      </c>
      <c r="D75">
        <f>VLOOKUP(E75,'ESO zone constants'!$D$3:$H$9999,5,FALSE)</f>
        <v>1000</v>
      </c>
      <c r="E75" t="s">
        <v>667</v>
      </c>
      <c r="F75" t="s">
        <v>2627</v>
      </c>
      <c r="G75" t="str">
        <f t="shared" si="7"/>
        <v/>
      </c>
      <c r="H75" t="str">
        <f t="shared" si="8"/>
        <v>X</v>
      </c>
      <c r="I75" t="str">
        <f t="shared" si="9"/>
        <v/>
      </c>
      <c r="J75" s="30" t="str">
        <f t="shared" si="10"/>
        <v>{ parentCategory=7, category=76, zoneIds={1000}, isTrial=true},--Asylum Sanctorium</v>
      </c>
    </row>
    <row r="76" spans="1:10" x14ac:dyDescent="0.25">
      <c r="A76">
        <v>7</v>
      </c>
      <c r="B76">
        <v>77</v>
      </c>
      <c r="D76">
        <f>VLOOKUP(E76,'ESO zone constants'!$D$3:$H$9999,5,FALSE)</f>
        <v>1051</v>
      </c>
      <c r="E76" t="s">
        <v>707</v>
      </c>
      <c r="F76" t="s">
        <v>2633</v>
      </c>
      <c r="G76" t="str">
        <f t="shared" si="7"/>
        <v/>
      </c>
      <c r="H76" t="str">
        <f t="shared" si="8"/>
        <v>X</v>
      </c>
      <c r="I76" t="str">
        <f t="shared" si="9"/>
        <v/>
      </c>
      <c r="J76" s="30" t="str">
        <f t="shared" si="10"/>
        <v>{ parentCategory=7, category=77, zoneIds={1051}, isTrial=true},--Cloudrest</v>
      </c>
    </row>
    <row r="77" spans="1:10" x14ac:dyDescent="0.25">
      <c r="A77">
        <v>7</v>
      </c>
      <c r="B77">
        <v>78</v>
      </c>
      <c r="D77">
        <f>VLOOKUP(E77,'ESO zone constants'!$D$3:$H$9999,5,FALSE)</f>
        <v>1121</v>
      </c>
      <c r="E77" t="s">
        <v>1508</v>
      </c>
      <c r="F77" t="s">
        <v>2632</v>
      </c>
      <c r="G77" t="str">
        <f t="shared" si="7"/>
        <v/>
      </c>
      <c r="H77" t="str">
        <f t="shared" si="8"/>
        <v>X</v>
      </c>
      <c r="I77" t="str">
        <f t="shared" si="9"/>
        <v/>
      </c>
      <c r="J77" s="30" t="str">
        <f t="shared" si="10"/>
        <v>{ parentCategory=7, category=78, zoneIds={1121}, isTrial=true},--Sunspire</v>
      </c>
    </row>
    <row r="78" spans="1:10" x14ac:dyDescent="0.25">
      <c r="A78">
        <v>7</v>
      </c>
      <c r="B78">
        <v>79</v>
      </c>
      <c r="D78">
        <f>VLOOKUP(E78,'ESO zone constants'!$D$3:$H$9999,5,FALSE)</f>
        <v>1196</v>
      </c>
      <c r="E78" t="s">
        <v>1902</v>
      </c>
      <c r="F78" t="s">
        <v>2630</v>
      </c>
      <c r="G78" t="str">
        <f t="shared" si="7"/>
        <v/>
      </c>
      <c r="H78" t="str">
        <f t="shared" si="8"/>
        <v>X</v>
      </c>
      <c r="I78" t="str">
        <f t="shared" si="9"/>
        <v/>
      </c>
      <c r="J78" s="30" t="str">
        <f t="shared" si="10"/>
        <v>{ parentCategory=7, category=79, zoneIds={1196}, isTrial=true},--Kyne's Aegis</v>
      </c>
    </row>
    <row r="79" spans="1:10" x14ac:dyDescent="0.25">
      <c r="A79">
        <v>8</v>
      </c>
      <c r="B79">
        <v>8</v>
      </c>
      <c r="C79" t="str">
        <f>IF(A79=B79,"X","")</f>
        <v>X</v>
      </c>
      <c r="D79" s="84" t="e">
        <f>VLOOKUP(E79,'ESO zone constants'!$D$3:$H$9999,5,FALSE)</f>
        <v>#N/A</v>
      </c>
      <c r="E79" t="s">
        <v>2656</v>
      </c>
      <c r="F79" t="s">
        <v>2575</v>
      </c>
      <c r="G79" t="str">
        <f t="shared" si="7"/>
        <v/>
      </c>
      <c r="H79" t="str">
        <f t="shared" si="8"/>
        <v/>
      </c>
      <c r="I79" t="str">
        <f t="shared" si="9"/>
        <v>X</v>
      </c>
      <c r="J79" s="30" t="str">
        <f t="shared" si="10"/>
        <v>--Arenas</v>
      </c>
    </row>
    <row r="80" spans="1:10" x14ac:dyDescent="0.25">
      <c r="A80">
        <v>8</v>
      </c>
      <c r="B80">
        <v>80</v>
      </c>
      <c r="D80">
        <f>VLOOKUP(E80,'ESO zone constants'!$D$3:$H$9999,5,FALSE)</f>
        <v>635</v>
      </c>
      <c r="E80" t="s">
        <v>447</v>
      </c>
      <c r="F80" t="s">
        <v>2635</v>
      </c>
      <c r="G80" t="str">
        <f t="shared" si="7"/>
        <v/>
      </c>
      <c r="H80" t="str">
        <f t="shared" si="8"/>
        <v/>
      </c>
      <c r="I80" t="str">
        <f t="shared" si="9"/>
        <v>X</v>
      </c>
      <c r="J80" s="30" t="str">
        <f t="shared" si="10"/>
        <v>{ parentCategory=8, category=80, zoneIds={635}, isArena=true},--Dragonstar Arena</v>
      </c>
    </row>
    <row r="81" spans="1:10" x14ac:dyDescent="0.25">
      <c r="A81">
        <v>8</v>
      </c>
      <c r="B81">
        <v>81</v>
      </c>
      <c r="D81">
        <f>VLOOKUP(E81,'ESO zone constants'!$D$3:$H$9999,5,FALSE)</f>
        <v>677</v>
      </c>
      <c r="E81" t="s">
        <v>457</v>
      </c>
      <c r="F81" t="s">
        <v>2637</v>
      </c>
      <c r="G81" t="str">
        <f t="shared" si="7"/>
        <v/>
      </c>
      <c r="H81" t="str">
        <f t="shared" si="8"/>
        <v/>
      </c>
      <c r="I81" t="str">
        <f t="shared" si="9"/>
        <v>X</v>
      </c>
      <c r="J81" s="30" t="str">
        <f t="shared" si="10"/>
        <v>{ parentCategory=8, category=81, zoneIds={677}, isArena=true},--Maelstrom Arena</v>
      </c>
    </row>
    <row r="82" spans="1:10" x14ac:dyDescent="0.25">
      <c r="A82">
        <v>8</v>
      </c>
      <c r="B82">
        <v>82</v>
      </c>
      <c r="D82">
        <f>VLOOKUP(E82,'ESO zone constants'!$D$3:$H$9999,5,FALSE)</f>
        <v>1082</v>
      </c>
      <c r="E82" t="s">
        <v>728</v>
      </c>
      <c r="F82" t="s">
        <v>2638</v>
      </c>
      <c r="G82" t="str">
        <f t="shared" si="7"/>
        <v/>
      </c>
      <c r="H82" t="str">
        <f t="shared" si="8"/>
        <v/>
      </c>
      <c r="I82" t="str">
        <f t="shared" si="9"/>
        <v>X</v>
      </c>
      <c r="J82" s="30" t="str">
        <f t="shared" si="10"/>
        <v>{ parentCategory=8, category=82, zoneIds={1082}, isArena=true},--Blackrose Prison</v>
      </c>
    </row>
    <row r="83" spans="1:10" x14ac:dyDescent="0.25">
      <c r="A83">
        <v>8</v>
      </c>
      <c r="B83">
        <v>90</v>
      </c>
      <c r="D83">
        <f>VLOOKUP(E83,'ESO zone constants'!$D$3:$H$9999,5,FALSE)</f>
        <v>1227</v>
      </c>
      <c r="E83" t="s">
        <v>2473</v>
      </c>
      <c r="F83" t="s">
        <v>2636</v>
      </c>
      <c r="G83" t="str">
        <f t="shared" si="7"/>
        <v/>
      </c>
      <c r="H83" t="str">
        <f t="shared" si="8"/>
        <v/>
      </c>
      <c r="I83" t="str">
        <f t="shared" si="9"/>
        <v>X</v>
      </c>
      <c r="J83" s="30" t="str">
        <f t="shared" si="10"/>
        <v>{ parentCategory=8, category=90, zoneIds={1227}, isArena=true},--Vateshran Hollows</v>
      </c>
    </row>
    <row r="84" spans="1:10" x14ac:dyDescent="0.25">
      <c r="A84">
        <v>9</v>
      </c>
      <c r="B84">
        <v>9</v>
      </c>
      <c r="C84" t="str">
        <f>IF(A84=B84,"X","")</f>
        <v>X</v>
      </c>
      <c r="D84" s="84" t="e">
        <f>VLOOKUP(E84,'ESO zone constants'!$D$3:$H$9999,5,FALSE)</f>
        <v>#N/A</v>
      </c>
      <c r="E84" t="s">
        <v>2576</v>
      </c>
      <c r="F84" t="s">
        <v>2576</v>
      </c>
      <c r="G84" t="str">
        <f t="shared" si="7"/>
        <v/>
      </c>
      <c r="H84" t="str">
        <f t="shared" si="8"/>
        <v/>
      </c>
      <c r="I84" t="str">
        <f t="shared" si="9"/>
        <v/>
      </c>
      <c r="J84" s="30" t="str">
        <f t="shared" si="10"/>
        <v>--PVP</v>
      </c>
    </row>
    <row r="85" spans="1:10" x14ac:dyDescent="0.25">
      <c r="A85">
        <v>9</v>
      </c>
      <c r="B85">
        <v>83</v>
      </c>
      <c r="D85">
        <f>VLOOKUP(E85,'ESO zone constants'!$D$3:$H$9999,5,FALSE)</f>
        <v>181</v>
      </c>
      <c r="E85" t="s">
        <v>131</v>
      </c>
      <c r="F85" t="s">
        <v>131</v>
      </c>
      <c r="G85" t="str">
        <f t="shared" si="7"/>
        <v/>
      </c>
      <c r="H85" t="str">
        <f t="shared" si="8"/>
        <v/>
      </c>
      <c r="I85" t="str">
        <f t="shared" si="9"/>
        <v/>
      </c>
      <c r="J85" s="30" t="str">
        <f t="shared" si="10"/>
        <v>{ parentCategory=9, category=83, zoneIds={181}},--Cyrodiil</v>
      </c>
    </row>
    <row r="86" spans="1:10" x14ac:dyDescent="0.25">
      <c r="A86">
        <v>9</v>
      </c>
      <c r="B86">
        <v>84</v>
      </c>
      <c r="D86">
        <f>VLOOKUP(E86,'ESO zone constants'!$D$3:$H$9999,5,FALSE)</f>
        <v>584</v>
      </c>
      <c r="E86" t="s">
        <v>39</v>
      </c>
      <c r="F86" t="s">
        <v>2639</v>
      </c>
      <c r="G86" t="str">
        <f t="shared" si="7"/>
        <v/>
      </c>
      <c r="H86" t="str">
        <f t="shared" si="8"/>
        <v/>
      </c>
      <c r="I86" t="str">
        <f t="shared" si="9"/>
        <v/>
      </c>
      <c r="J86" s="30" t="str">
        <f t="shared" si="10"/>
        <v>{ parentCategory=9, category=84, zoneIds={584}},--Imperial City</v>
      </c>
    </row>
    <row r="87" spans="1:10" x14ac:dyDescent="0.25">
      <c r="A87">
        <v>9</v>
      </c>
      <c r="B87">
        <v>85</v>
      </c>
      <c r="E87" t="s">
        <v>2648</v>
      </c>
      <c r="F87" t="s">
        <v>2640</v>
      </c>
      <c r="G87" t="str">
        <f t="shared" si="7"/>
        <v/>
      </c>
      <c r="H87" t="str">
        <f t="shared" si="8"/>
        <v/>
      </c>
      <c r="I87" t="str">
        <f t="shared" si="9"/>
        <v/>
      </c>
      <c r="J87" s="30" t="str">
        <f t="shared" si="10"/>
        <v>{ parentCategory=9, category=85},--Battlegrounds</v>
      </c>
    </row>
    <row r="88" spans="1:10" x14ac:dyDescent="0.25">
      <c r="A88">
        <v>10</v>
      </c>
      <c r="B88">
        <v>10</v>
      </c>
      <c r="C88" t="str">
        <f>IF(A88=B88,"X","")</f>
        <v>X</v>
      </c>
      <c r="D88" s="84" t="e">
        <f>VLOOKUP(E88,'ESO zone constants'!$D$3:$H$9999,5,FALSE)</f>
        <v>#N/A</v>
      </c>
      <c r="E88" t="s">
        <v>2657</v>
      </c>
      <c r="F88" t="s">
        <v>2577</v>
      </c>
      <c r="G88" t="str">
        <f t="shared" si="7"/>
        <v/>
      </c>
      <c r="H88" t="str">
        <f t="shared" si="8"/>
        <v/>
      </c>
      <c r="I88" t="str">
        <f t="shared" si="9"/>
        <v/>
      </c>
      <c r="J88" s="30" t="str">
        <f t="shared" si="10"/>
        <v>--Miscellaneous</v>
      </c>
    </row>
    <row r="89" spans="1:10" x14ac:dyDescent="0.25">
      <c r="A89">
        <v>10</v>
      </c>
      <c r="B89">
        <v>26</v>
      </c>
      <c r="E89" t="s">
        <v>2658</v>
      </c>
      <c r="F89" t="s">
        <v>2644</v>
      </c>
      <c r="G89" t="str">
        <f t="shared" si="7"/>
        <v/>
      </c>
      <c r="H89" t="str">
        <f t="shared" si="8"/>
        <v/>
      </c>
      <c r="I89" t="str">
        <f t="shared" si="9"/>
        <v/>
      </c>
      <c r="J89" s="30" t="str">
        <f t="shared" si="10"/>
        <v>{ parentCategory=10, category=26},--Beginner zones</v>
      </c>
    </row>
    <row r="90" spans="1:10" x14ac:dyDescent="0.25">
      <c r="A90">
        <v>10</v>
      </c>
      <c r="B90">
        <v>27</v>
      </c>
      <c r="D90">
        <f>VLOOKUP(E90,'ESO zone constants'!$D$3:$H$9999,5,FALSE)</f>
        <v>347</v>
      </c>
      <c r="E90" t="s">
        <v>247</v>
      </c>
      <c r="F90" t="s">
        <v>2642</v>
      </c>
      <c r="G90" t="str">
        <f t="shared" si="7"/>
        <v/>
      </c>
      <c r="H90" t="str">
        <f t="shared" si="8"/>
        <v/>
      </c>
      <c r="I90" t="str">
        <f t="shared" si="9"/>
        <v/>
      </c>
      <c r="J90" s="30" t="str">
        <f t="shared" si="10"/>
        <v>{ parentCategory=10, category=27, zoneIds={347}},--Coldharbour</v>
      </c>
    </row>
    <row r="91" spans="1:10" x14ac:dyDescent="0.25">
      <c r="A91">
        <v>10</v>
      </c>
      <c r="B91">
        <v>28</v>
      </c>
      <c r="D91">
        <f>VLOOKUP(E91,'ESO zone constants'!$D$3:$H$9999,5,FALSE)</f>
        <v>888</v>
      </c>
      <c r="E91" t="s">
        <v>571</v>
      </c>
      <c r="F91" t="s">
        <v>2643</v>
      </c>
      <c r="G91" t="str">
        <f t="shared" si="7"/>
        <v/>
      </c>
      <c r="H91" t="str">
        <f t="shared" si="8"/>
        <v/>
      </c>
      <c r="I91" t="str">
        <f t="shared" si="9"/>
        <v/>
      </c>
      <c r="J91" s="30" t="str">
        <f t="shared" si="10"/>
        <v>{ parentCategory=10, category=28, zoneIds={888}},--Craglorn</v>
      </c>
    </row>
    <row r="92" spans="1:10" x14ac:dyDescent="0.25">
      <c r="A92">
        <v>10</v>
      </c>
      <c r="B92">
        <v>86</v>
      </c>
      <c r="E92" t="s">
        <v>2049</v>
      </c>
      <c r="F92" t="s">
        <v>2641</v>
      </c>
      <c r="G92" t="str">
        <f t="shared" si="7"/>
        <v/>
      </c>
      <c r="H92" t="str">
        <f t="shared" si="8"/>
        <v/>
      </c>
      <c r="I92" t="str">
        <f t="shared" si="9"/>
        <v/>
      </c>
      <c r="J92" s="30" t="str">
        <f t="shared" si="10"/>
        <v>{ parentCategory=10, category=86},--Antiquities</v>
      </c>
    </row>
  </sheetData>
  <autoFilter ref="A2:F2" xr:uid="{F87FCCB0-B4BF-449A-9B99-12262D434E94}"/>
  <sortState xmlns:xlrd2="http://schemas.microsoft.com/office/spreadsheetml/2017/richdata2" ref="A3:H92">
    <sortCondition ref="A3:A92"/>
    <sortCondition ref="B3:B92"/>
  </sortState>
  <mergeCells count="1">
    <mergeCell ref="A1:I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5"/>
  <sheetViews>
    <sheetView workbookViewId="0">
      <selection activeCell="L13" sqref="L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5" customFormat="1" x14ac:dyDescent="0.25">
      <c r="A1" s="93" t="s">
        <v>1967</v>
      </c>
      <c r="B1" s="94"/>
      <c r="C1" s="94"/>
      <c r="D1" s="94"/>
      <c r="E1" s="94"/>
      <c r="F1" s="94"/>
      <c r="G1" s="94"/>
      <c r="H1" s="94"/>
      <c r="I1" s="94"/>
      <c r="J1" s="94"/>
      <c r="K1" s="94"/>
      <c r="L1" s="94"/>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2428</v>
      </c>
      <c r="N2" s="26" t="s">
        <v>2432</v>
      </c>
      <c r="O2" s="26" t="s">
        <v>2433</v>
      </c>
    </row>
    <row r="3" spans="1:15" x14ac:dyDescent="0.25">
      <c r="A3" s="3">
        <v>0</v>
      </c>
      <c r="B3" s="52" t="s">
        <v>1865</v>
      </c>
      <c r="C3" s="52" t="s">
        <v>1880</v>
      </c>
      <c r="D3" s="8">
        <v>1</v>
      </c>
      <c r="E3" t="s">
        <v>96</v>
      </c>
      <c r="F3" s="53" t="s">
        <v>1646</v>
      </c>
      <c r="G3" t="s">
        <v>1878</v>
      </c>
      <c r="H3">
        <v>1</v>
      </c>
      <c r="I3" s="54" t="s">
        <v>1767</v>
      </c>
      <c r="J3">
        <v>1</v>
      </c>
      <c r="K3" t="s">
        <v>1872</v>
      </c>
      <c r="L3" t="s">
        <v>1881</v>
      </c>
      <c r="M3">
        <v>1</v>
      </c>
      <c r="N3" t="s">
        <v>2431</v>
      </c>
      <c r="O3" t="s">
        <v>2442</v>
      </c>
    </row>
    <row r="4" spans="1:15" x14ac:dyDescent="0.25">
      <c r="A4" s="3">
        <v>0</v>
      </c>
      <c r="B4" t="s">
        <v>1618</v>
      </c>
      <c r="C4" s="1" t="s">
        <v>90</v>
      </c>
      <c r="D4" s="8">
        <v>2</v>
      </c>
      <c r="E4" t="s">
        <v>95</v>
      </c>
      <c r="F4" s="8" t="s">
        <v>1647</v>
      </c>
      <c r="G4" t="s">
        <v>1447</v>
      </c>
      <c r="H4">
        <v>1</v>
      </c>
      <c r="I4" s="3" t="s">
        <v>1723</v>
      </c>
      <c r="J4">
        <v>1</v>
      </c>
      <c r="K4" t="s">
        <v>1724</v>
      </c>
      <c r="L4" t="s">
        <v>1725</v>
      </c>
      <c r="M4">
        <v>2</v>
      </c>
      <c r="N4" t="s">
        <v>2434</v>
      </c>
      <c r="O4" t="s">
        <v>2441</v>
      </c>
    </row>
    <row r="5" spans="1:15" x14ac:dyDescent="0.25">
      <c r="A5" s="3">
        <v>1</v>
      </c>
      <c r="B5" t="s">
        <v>1619</v>
      </c>
      <c r="C5" s="2" t="s">
        <v>39</v>
      </c>
      <c r="D5" s="8">
        <v>3</v>
      </c>
      <c r="E5" t="s">
        <v>94</v>
      </c>
      <c r="F5" s="8" t="s">
        <v>1648</v>
      </c>
      <c r="G5" t="s">
        <v>1595</v>
      </c>
      <c r="H5">
        <v>2</v>
      </c>
      <c r="I5" s="3" t="s">
        <v>1714</v>
      </c>
      <c r="J5">
        <v>2</v>
      </c>
      <c r="K5" t="s">
        <v>1719</v>
      </c>
      <c r="L5" t="s">
        <v>1722</v>
      </c>
      <c r="M5">
        <v>4</v>
      </c>
      <c r="N5" t="s">
        <v>2443</v>
      </c>
      <c r="O5" t="s">
        <v>2444</v>
      </c>
    </row>
    <row r="6" spans="1:15" x14ac:dyDescent="0.25">
      <c r="A6" s="3">
        <v>2</v>
      </c>
      <c r="B6" t="s">
        <v>1620</v>
      </c>
      <c r="C6" t="s">
        <v>735</v>
      </c>
      <c r="F6" s="8" t="s">
        <v>1649</v>
      </c>
      <c r="G6" t="s">
        <v>1516</v>
      </c>
      <c r="H6">
        <v>3</v>
      </c>
      <c r="I6" s="3" t="s">
        <v>1713</v>
      </c>
      <c r="J6">
        <v>3</v>
      </c>
      <c r="K6" t="s">
        <v>1717</v>
      </c>
      <c r="L6" t="s">
        <v>1720</v>
      </c>
      <c r="M6">
        <v>5</v>
      </c>
      <c r="N6" t="s">
        <v>2445</v>
      </c>
      <c r="O6" t="s">
        <v>2446</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1799</v>
      </c>
      <c r="L9" t="s">
        <v>1800</v>
      </c>
      <c r="M9">
        <v>99</v>
      </c>
      <c r="N9" t="s">
        <v>2439</v>
      </c>
      <c r="O9" t="s">
        <v>2440</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1876</v>
      </c>
      <c r="G15" t="s">
        <v>1877</v>
      </c>
      <c r="H15">
        <v>12</v>
      </c>
      <c r="I15" s="3" t="s">
        <v>1760</v>
      </c>
      <c r="J15">
        <v>12</v>
      </c>
      <c r="K15" s="34" t="s">
        <v>1761</v>
      </c>
      <c r="L15" t="s">
        <v>1762</v>
      </c>
    </row>
    <row r="16" spans="1:15" x14ac:dyDescent="0.25">
      <c r="A16" s="3">
        <v>12</v>
      </c>
      <c r="B16" t="s">
        <v>1630</v>
      </c>
      <c r="C16" t="s">
        <v>80</v>
      </c>
      <c r="F16" s="56" t="s">
        <v>1658</v>
      </c>
      <c r="G16" t="s">
        <v>1879</v>
      </c>
      <c r="H16">
        <v>12</v>
      </c>
      <c r="I16" s="3" t="s">
        <v>1763</v>
      </c>
      <c r="J16">
        <v>13</v>
      </c>
      <c r="K16" s="34" t="s">
        <v>1764</v>
      </c>
      <c r="L16" t="s">
        <v>1765</v>
      </c>
    </row>
    <row r="17" spans="1:12" x14ac:dyDescent="0.25">
      <c r="A17" s="3">
        <v>13</v>
      </c>
      <c r="B17" t="s">
        <v>1631</v>
      </c>
      <c r="C17" t="s">
        <v>40</v>
      </c>
      <c r="H17">
        <v>13</v>
      </c>
      <c r="I17" s="3" t="s">
        <v>1801</v>
      </c>
      <c r="J17">
        <v>14</v>
      </c>
      <c r="K17" s="34" t="s">
        <v>1802</v>
      </c>
      <c r="L17" t="s">
        <v>1803</v>
      </c>
    </row>
    <row r="18" spans="1:12" x14ac:dyDescent="0.25">
      <c r="A18" s="3">
        <v>14</v>
      </c>
      <c r="B18" t="s">
        <v>1632</v>
      </c>
      <c r="C18" t="s">
        <v>737</v>
      </c>
      <c r="H18">
        <v>14</v>
      </c>
      <c r="I18" s="3" t="s">
        <v>1873</v>
      </c>
      <c r="J18">
        <v>15</v>
      </c>
      <c r="K18" s="34" t="s">
        <v>1874</v>
      </c>
      <c r="L18" t="s">
        <v>1875</v>
      </c>
    </row>
    <row r="19" spans="1:12" x14ac:dyDescent="0.25">
      <c r="A19" s="3">
        <v>15</v>
      </c>
      <c r="B19" t="s">
        <v>1690</v>
      </c>
      <c r="C19" t="s">
        <v>1664</v>
      </c>
      <c r="H19">
        <v>15</v>
      </c>
      <c r="I19" s="55" t="s">
        <v>1766</v>
      </c>
      <c r="J19">
        <v>15</v>
      </c>
      <c r="K19" t="s">
        <v>2056</v>
      </c>
      <c r="L19" t="s">
        <v>1882</v>
      </c>
    </row>
    <row r="20" spans="1:12" x14ac:dyDescent="0.25">
      <c r="A20" s="3">
        <v>16</v>
      </c>
      <c r="B20" t="s">
        <v>1663</v>
      </c>
      <c r="C20" t="s">
        <v>1665</v>
      </c>
    </row>
    <row r="21" spans="1:12" x14ac:dyDescent="0.25">
      <c r="A21" s="3">
        <v>17</v>
      </c>
      <c r="B21" t="s">
        <v>1835</v>
      </c>
      <c r="C21" t="s">
        <v>1836</v>
      </c>
    </row>
    <row r="22" spans="1:12" x14ac:dyDescent="0.25">
      <c r="A22" s="3">
        <v>18</v>
      </c>
      <c r="B22" t="s">
        <v>1797</v>
      </c>
      <c r="C22" t="s">
        <v>1798</v>
      </c>
    </row>
    <row r="23" spans="1:12" x14ac:dyDescent="0.25">
      <c r="A23" s="3">
        <v>19</v>
      </c>
      <c r="B23" t="s">
        <v>2054</v>
      </c>
      <c r="C23" t="s">
        <v>2055</v>
      </c>
    </row>
    <row r="24" spans="1:12" x14ac:dyDescent="0.25">
      <c r="A24" s="3">
        <v>20</v>
      </c>
      <c r="B24" t="s">
        <v>2425</v>
      </c>
      <c r="C24" t="s">
        <v>2426</v>
      </c>
    </row>
    <row r="25" spans="1:12" x14ac:dyDescent="0.25">
      <c r="A25" s="3">
        <v>20</v>
      </c>
      <c r="B25" s="51" t="s">
        <v>1866</v>
      </c>
      <c r="C25" s="51" t="s">
        <v>2053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SetCollectionsMapToZoneId</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2020-11-22T00:26:39Z</dcterms:modified>
</cp:coreProperties>
</file>